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7680" activeTab="2"/>
  </bookViews>
  <sheets>
    <sheet name="คำนวณ" sheetId="1" r:id="rId1"/>
    <sheet name="ปร.4" sheetId="2" r:id="rId2"/>
    <sheet name="ปร.5" sheetId="3" r:id="rId3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<sst xmlns="http://schemas.openxmlformats.org/spreadsheetml/2006/main" count="132" uniqueCount="109">
  <si>
    <t>กว้าง</t>
  </si>
  <si>
    <t>ยาว</t>
  </si>
  <si>
    <t>หนา</t>
  </si>
  <si>
    <t>ม.</t>
  </si>
  <si>
    <t>รายละเอียดงาน</t>
  </si>
  <si>
    <t>ปริมาณงาน</t>
  </si>
  <si>
    <t>รายการประมาณราคา</t>
  </si>
  <si>
    <t>โครงการ</t>
  </si>
  <si>
    <t>สถานที่ดำเนินการ</t>
  </si>
  <si>
    <t>รายละเอียดโครงการ</t>
  </si>
  <si>
    <t>ประมาณการเมื่อวันที่</t>
  </si>
  <si>
    <t>ตามแบบ</t>
  </si>
  <si>
    <t>ลำดับที่</t>
  </si>
  <si>
    <t>รายการ</t>
  </si>
  <si>
    <t>จำนวน</t>
  </si>
  <si>
    <t>หน่วย</t>
  </si>
  <si>
    <t>ค่าวัสดุ</t>
  </si>
  <si>
    <t>ค่าแรงงาน</t>
  </si>
  <si>
    <t>ต่อหน่วย</t>
  </si>
  <si>
    <t>รวม</t>
  </si>
  <si>
    <t>ตร.ม.</t>
  </si>
  <si>
    <t>ลบ.ม</t>
  </si>
  <si>
    <t xml:space="preserve">ผ  </t>
  </si>
  <si>
    <t>ตัน</t>
  </si>
  <si>
    <t>รวมน้ำหนัก</t>
  </si>
  <si>
    <t>แผ่น</t>
  </si>
  <si>
    <t>รวมราคาค่าต้นทุน</t>
  </si>
  <si>
    <t>ผู้ประมาณการ</t>
  </si>
  <si>
    <t>................................................</t>
  </si>
  <si>
    <t xml:space="preserve">            นายช่างโยธา</t>
  </si>
  <si>
    <t>สรุปผลการประมาณราคาค่าก่อสร้าง</t>
  </si>
  <si>
    <t>ประเภท</t>
  </si>
  <si>
    <t>งานทาง</t>
  </si>
  <si>
    <t>เจ้าของโครงการ</t>
  </si>
  <si>
    <t xml:space="preserve">ฝ่ายออกแบบและประมาณราคา    </t>
  </si>
  <si>
    <t>ประมาณราคาตามแบบ ปร.4</t>
  </si>
  <si>
    <t>เมื่อ</t>
  </si>
  <si>
    <t>ค่าวัสดุและค่าแรงงาน</t>
  </si>
  <si>
    <t>FACTOR F</t>
  </si>
  <si>
    <t>ค่าก่อสร้างทั้งหมด</t>
  </si>
  <si>
    <t>หมายเหตุ</t>
  </si>
  <si>
    <t>รวมเป็นเงิน (บาท)</t>
  </si>
  <si>
    <t>ประเภทงานทาง</t>
  </si>
  <si>
    <t>ป้ายโครงการ</t>
  </si>
  <si>
    <t>เงื่อนไข</t>
  </si>
  <si>
    <t xml:space="preserve"> - เงินล่วงหน้าจ่าย    0  %</t>
  </si>
  <si>
    <t xml:space="preserve"> - ดอกเบี้ยเงินฝาก   0 %</t>
  </si>
  <si>
    <t xml:space="preserve"> - ภาษีมูลค่าเพิ่ม ( VAT )  7  %</t>
  </si>
  <si>
    <t>สรุป</t>
  </si>
  <si>
    <t>รวมราคาค่าดำเนินการทั้งสิ้น</t>
  </si>
  <si>
    <t>คิดเป็นราคาค่าก่อสร้าง</t>
  </si>
  <si>
    <t>ตัวอักษร</t>
  </si>
  <si>
    <t>เฉลี่ยราคาประมาณ</t>
  </si>
  <si>
    <t>บาท/ตร.ม.</t>
  </si>
  <si>
    <t>ผู้ตรวจสอบ</t>
  </si>
  <si>
    <r>
      <t xml:space="preserve">ส่วนราชการ     </t>
    </r>
  </si>
  <si>
    <t xml:space="preserve">        หัวหน้าส่วนโยธา</t>
  </si>
  <si>
    <t>เรียน  หัวหน้าส่วนโยธา</t>
  </si>
  <si>
    <t xml:space="preserve">ลงชื่อ                      </t>
  </si>
  <si>
    <t>หัวหน้าส่วนโยธา</t>
  </si>
  <si>
    <t>รองปลัดองค์การบริหารส่วนตำบล</t>
  </si>
  <si>
    <t>นายช่างโยธา</t>
  </si>
  <si>
    <t xml:space="preserve">    ลงชื่อ                      </t>
  </si>
  <si>
    <t xml:space="preserve">ลงชื่อ                     </t>
  </si>
  <si>
    <t xml:space="preserve">      รวมเงิน       (บาท)</t>
  </si>
  <si>
    <t xml:space="preserve">                          .................................................................</t>
  </si>
  <si>
    <t xml:space="preserve">                          ..................................................................</t>
  </si>
  <si>
    <t xml:space="preserve">                  ปลัดองการบริหารส่วนตำบลดอนดั่ง</t>
  </si>
  <si>
    <t xml:space="preserve">         (  นายสว่าง  ฤทธิค่อม )</t>
  </si>
  <si>
    <t>เรียน  นายกองค์การบริหารส่วนตำบลดอนดั่ง</t>
  </si>
  <si>
    <t>เรียน ปลัดองการบริหารส่วนตำบลดอนดั่ง</t>
  </si>
  <si>
    <t xml:space="preserve">             (  นายสมศักดิ์  คำพรม  )</t>
  </si>
  <si>
    <t>ความเห็นนายกองค์การบริหารส่วนตำบลดอนดั่ง</t>
  </si>
  <si>
    <t>นายกองค์การบริหารส่วนตำบลดอนดั่ง</t>
  </si>
  <si>
    <t>องค์การบริหารส่วนตำบลดอนดั่ง</t>
  </si>
  <si>
    <t xml:space="preserve">ส่วนโยธา องค์การบริหารส่วนตำบลดอนดั่ง </t>
  </si>
  <si>
    <t xml:space="preserve">องค์การบริหารส่วนตำบลดอนดั่ง </t>
  </si>
  <si>
    <t xml:space="preserve"> (นายเชาวลิต    นมัสไธสง)</t>
  </si>
  <si>
    <t xml:space="preserve">    (นายสว่าง  ฤทธิค่อม)</t>
  </si>
  <si>
    <t xml:space="preserve"> - ดอกเบี้ยเงินกู้   7 %</t>
  </si>
  <si>
    <t xml:space="preserve">                            บัญชีรายละเอียดปริมาณงาน                                   </t>
  </si>
  <si>
    <r>
      <t xml:space="preserve">  ¨ </t>
    </r>
    <r>
      <rPr>
        <sz val="13"/>
        <rFont val="Angsana New"/>
        <family val="1"/>
      </rPr>
      <t>เห็นชอบ ควรอนุมัติ</t>
    </r>
  </si>
  <si>
    <r>
      <t xml:space="preserve">  ¨ </t>
    </r>
    <r>
      <rPr>
        <sz val="13"/>
        <rFont val="Angsana New"/>
        <family val="1"/>
      </rPr>
      <t>ความเห็นอื่นๆ ..................................................................</t>
    </r>
  </si>
  <si>
    <r>
      <t xml:space="preserve">  ¨ </t>
    </r>
    <r>
      <rPr>
        <sz val="13"/>
        <rFont val="Angsana New"/>
        <family val="1"/>
      </rPr>
      <t xml:space="preserve">เห็นควรอนุมัติและลงนามส่งเรื่องให้ส่วนการคลังดำเนินการต่อไป   </t>
    </r>
  </si>
  <si>
    <r>
      <t xml:space="preserve">  ¨ </t>
    </r>
    <r>
      <rPr>
        <sz val="13"/>
        <rFont val="Angsana New"/>
        <family val="1"/>
      </rPr>
      <t xml:space="preserve">เห็นควรอนุมัติและส่งเรื่องให้ส่วนการคลังดำเนินการต่อไป   </t>
    </r>
  </si>
  <si>
    <t>ขนาดหรือเนื้อที่ถนน</t>
  </si>
  <si>
    <t>เห็นชอบ</t>
  </si>
  <si>
    <t>อนุมัติ</t>
  </si>
  <si>
    <t xml:space="preserve"> (นายสมศักดิ์    คำพรม)</t>
  </si>
  <si>
    <t>ปลัดองค์การบริหารส่วนตำบล</t>
  </si>
  <si>
    <t xml:space="preserve"> นายกองค์การบริหารส่วนตำบล</t>
  </si>
  <si>
    <t xml:space="preserve">    (นายสุบรรณ์  เมิกข่วง)</t>
  </si>
  <si>
    <t xml:space="preserve">       (  นายสุบรรณ์  เมิกข่วง  )</t>
  </si>
  <si>
    <t>ลบ.ม.</t>
  </si>
  <si>
    <t>ท่อน</t>
  </si>
  <si>
    <t>งานท่อ</t>
  </si>
  <si>
    <t>เครียส์ริง</t>
  </si>
  <si>
    <t>งานดิน</t>
  </si>
  <si>
    <t>ปริมาณดินคันทาง</t>
  </si>
  <si>
    <t>ตารางคำนวณงานถนนดิน</t>
  </si>
  <si>
    <t>งานต้นทุนค่าก่อสร้างถนนดิน</t>
  </si>
  <si>
    <t>ท่อ คสล.ขนาด Ø 0.30 ม.</t>
  </si>
  <si>
    <t xml:space="preserve">ลบ.ม. </t>
  </si>
  <si>
    <t xml:space="preserve">ก่อสร้างถนนดินสายหนองแวงน้อย ถึงโคกอีเฮียน บ้านโนนทัน หมู่ที่9  </t>
  </si>
  <si>
    <t>บ้านโนนทัน หมู่ที่9  ตำบลดอนดั่ง  อำเภอหนองสองห้อง  จังหวัดขอนแก่น</t>
  </si>
  <si>
    <t xml:space="preserve">ขนาดผิวจราจร ถนนดิน กว้าง 5.00 ม. ยาว 570.00 ม. สูงเฉลี่ย 1.00 ม. วางท่อระบายน้ำคสล. Ø 0.30 </t>
  </si>
  <si>
    <t>งานดินถม</t>
  </si>
  <si>
    <t xml:space="preserve">           (  นายเชาวลิต  นมัสไธสง  )</t>
  </si>
  <si>
    <t>เมตร 2จุดๆ ละ7ท่อน รวม 14 ท่อน หรือมีปริมาตรดินถมไม่น้อยกว่า</t>
  </si>
</sst>
</file>

<file path=xl/styles.xml><?xml version="1.0" encoding="utf-8"?>
<styleSheet xmlns="http://schemas.openxmlformats.org/spreadsheetml/2006/main">
  <numFmts count="7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0.0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\t&quot;$&quot;#,##0_);\(\t&quot;$&quot;#,##0\)"/>
    <numFmt numFmtId="201" formatCode="\t&quot;$&quot;#,##0_);[Red]\(\t&quot;$&quot;#,##0\)"/>
    <numFmt numFmtId="202" formatCode="\t&quot;$&quot;#,##0.00_);\(\t&quot;$&quot;#,##0.00\)"/>
    <numFmt numFmtId="203" formatCode="\t&quot;$&quot;#,##0.00_);[Red]\(\t&quot;$&quot;#,##0.00\)"/>
    <numFmt numFmtId="204" formatCode="_(* #,##0.000_);_(* \(#,##0.000\);_(* &quot;-&quot;??_);_(@_)"/>
    <numFmt numFmtId="205" formatCode="_(* #,##0.000_);_(* \(#,##0.000\);_(* &quot;-&quot;???_);_(@_)"/>
    <numFmt numFmtId="206" formatCode="_(* #,##0.0_);_(* \(#,##0.0\);_(* &quot;-&quot;??_);_(@_)"/>
    <numFmt numFmtId="207" formatCode="0\+00#"/>
    <numFmt numFmtId="208" formatCode="0.0\+00#"/>
    <numFmt numFmtId="209" formatCode="0.\+00#"/>
    <numFmt numFmtId="210" formatCode=".\+00##;"/>
    <numFmt numFmtId="211" formatCode="_(* #,##0.0000_);_(* \(#,##0.0000\);_(* &quot;-&quot;????_);_(@_)"/>
    <numFmt numFmtId="212" formatCode="_(* #,##0.0000_);_(* \(#,##0.0000\);_(* &quot;-&quot;??_);_(@_)"/>
    <numFmt numFmtId="213" formatCode="_(* #,##0.00000_);_(* \(#,##0.00000\);_(* &quot;-&quot;??_);_(@_)"/>
    <numFmt numFmtId="214" formatCode="_(* #,##0.000000_);_(* \(#,##0.000000\);_(* &quot;-&quot;??_);_(@_)"/>
    <numFmt numFmtId="215" formatCode="0.0000"/>
    <numFmt numFmtId="216" formatCode="0.000"/>
    <numFmt numFmtId="217" formatCode="_-* #,##0.000_-;\-* #,##0.000_-;_-* &quot;-&quot;???_-;_-@_-"/>
    <numFmt numFmtId="218" formatCode="0.0%"/>
    <numFmt numFmtId="219" formatCode="#,##0.0"/>
    <numFmt numFmtId="220" formatCode="_-* #,##0.0_-;\-* #,##0.0_-;_-* &quot;-&quot;??_-;_-@_-"/>
    <numFmt numFmtId="221" formatCode="_-* #,##0_-;\-* #,##0_-;_-* &quot;-&quot;??_-;_-@_-"/>
    <numFmt numFmtId="222" formatCode="_-* #,##0.0000_-;\-* #,##0.0000_-;_-* &quot;-&quot;??_-;_-@_-"/>
    <numFmt numFmtId="223" formatCode="_-* #,##0.000_-;\-* #,##0.000_-;_-* &quot;-&quot;??_-;_-@_-"/>
    <numFmt numFmtId="224" formatCode="_-* #,##0.00000_-;\-* #,##0.00000_-;_-* &quot;-&quot;??_-;_-@_-"/>
    <numFmt numFmtId="225" formatCode="_-* #,##0.000000_-;\-* #,##0.000000_-;_-* &quot;-&quot;??_-;_-@_-"/>
    <numFmt numFmtId="226" formatCode="_-* #,##0.00000_-;\-* #,##0.00000_-;_-* &quot;-&quot;?????_-;_-@_-"/>
    <numFmt numFmtId="227" formatCode="[$-41E]d\ mmmm\ yyyy"/>
    <numFmt numFmtId="228" formatCode="[$-107041E]d\ mmmm\ yyyy;@"/>
    <numFmt numFmtId="229" formatCode="[$-F800]dddd\,\ mmmm\ dd\,\ yyyy"/>
    <numFmt numFmtId="230" formatCode="0.00000"/>
    <numFmt numFmtId="231" formatCode="#,##0.00_ ;\-#,##0.00\ "/>
    <numFmt numFmtId="232" formatCode="#,##0_ ;\-#,##0\ "/>
    <numFmt numFmtId="233" formatCode="0.0000%"/>
    <numFmt numFmtId="234" formatCode="_-* #,##0.0000_-;\-* #,##0.0000_-;_-* &quot;-&quot;??????_-;_-@_-"/>
    <numFmt numFmtId="235" formatCode="_-* #,##0_-;\-* #,##0_-;_-* &quot;-&quot;??????_-;_-@_-"/>
    <numFmt numFmtId="236" formatCode="0.000000"/>
    <numFmt numFmtId="237" formatCode="_-* #,##0.00_-;\-* #,##0.00_-;_-* &quot;-&quot;??????_-;_-@_-"/>
    <numFmt numFmtId="238" formatCode="_(* #,##0_);_(* \(#,##0\);_(* &quot;-&quot;??_);_(@_)"/>
    <numFmt numFmtId="239" formatCode="0.00000000"/>
    <numFmt numFmtId="240" formatCode="0.0000000"/>
    <numFmt numFmtId="241" formatCode="_(* #,##0.0_);_(* \(#,##0.0\);_(* &quot;-&quot;?_);_(@_)"/>
    <numFmt numFmtId="242" formatCode="00000"/>
    <numFmt numFmtId="243" formatCode="#,##0&quot; %&quot;;[Red]\-#,##0&quot; %&quot;"/>
    <numFmt numFmtId="244" formatCode="[$-409]dddd\,\ mmmm\ dd\,\ yyyy"/>
    <numFmt numFmtId="245" formatCode="[$-409]h:mm:ss\ AM/PM"/>
    <numFmt numFmtId="246" formatCode="#,##0&quot;วัน&quot;;[Red]\-#,##0&quot;%&quot;"/>
    <numFmt numFmtId="247" formatCode="\3\ \ &quot;วัน&quot;;[Red]\-#,##0&quot;%&quot;"/>
    <numFmt numFmtId="248" formatCode="\฿#,##0;\-\฿#,##0"/>
  </numFmts>
  <fonts count="48">
    <font>
      <sz val="10"/>
      <name val="Arial"/>
      <family val="0"/>
    </font>
    <font>
      <sz val="16"/>
      <name val="Arial"/>
      <family val="2"/>
    </font>
    <font>
      <sz val="16"/>
      <name val="Angsana New"/>
      <family val="1"/>
    </font>
    <font>
      <sz val="16"/>
      <color indexed="8"/>
      <name val="Angsana New"/>
      <family val="1"/>
    </font>
    <font>
      <sz val="14"/>
      <name val="Cordia New"/>
      <family val="2"/>
    </font>
    <font>
      <sz val="8"/>
      <name val="Cordia New"/>
      <family val="2"/>
    </font>
    <font>
      <i/>
      <sz val="14"/>
      <name val="Angsana New"/>
      <family val="1"/>
    </font>
    <font>
      <sz val="15"/>
      <name val="Angsana New"/>
      <family val="1"/>
    </font>
    <font>
      <b/>
      <sz val="16"/>
      <color indexed="8"/>
      <name val="Angsana New"/>
      <family val="1"/>
    </font>
    <font>
      <b/>
      <sz val="18"/>
      <color indexed="8"/>
      <name val="Angsana New"/>
      <family val="1"/>
    </font>
    <font>
      <b/>
      <sz val="16"/>
      <name val="Angsana New"/>
      <family val="1"/>
    </font>
    <font>
      <b/>
      <sz val="18"/>
      <name val="Angsana New"/>
      <family val="1"/>
    </font>
    <font>
      <b/>
      <sz val="18"/>
      <name val="Arial"/>
      <family val="2"/>
    </font>
    <font>
      <b/>
      <sz val="15"/>
      <name val="TH SarabunPSK"/>
      <family val="2"/>
    </font>
    <font>
      <sz val="15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3"/>
      <name val="TH SarabunPSK"/>
      <family val="2"/>
    </font>
    <font>
      <sz val="16"/>
      <name val="TH SarabunPSK"/>
      <family val="2"/>
    </font>
    <font>
      <b/>
      <sz val="20"/>
      <color indexed="8"/>
      <name val="Angsana New"/>
      <family val="1"/>
    </font>
    <font>
      <sz val="20"/>
      <name val="Angsana New"/>
      <family val="1"/>
    </font>
    <font>
      <b/>
      <sz val="15"/>
      <color indexed="8"/>
      <name val="Angsana New"/>
      <family val="1"/>
    </font>
    <font>
      <sz val="15"/>
      <color indexed="8"/>
      <name val="Angsana New"/>
      <family val="1"/>
    </font>
    <font>
      <b/>
      <sz val="15"/>
      <name val="Angsana New"/>
      <family val="1"/>
    </font>
    <font>
      <b/>
      <u val="single"/>
      <sz val="15"/>
      <color indexed="8"/>
      <name val="Angsana New"/>
      <family val="1"/>
    </font>
    <font>
      <b/>
      <sz val="13"/>
      <name val="Angsana New"/>
      <family val="1"/>
    </font>
    <font>
      <sz val="13"/>
      <name val="Angsana New"/>
      <family val="1"/>
    </font>
    <font>
      <b/>
      <sz val="14"/>
      <name val="Angsana New"/>
      <family val="1"/>
    </font>
    <font>
      <sz val="14"/>
      <name val="Angsana New"/>
      <family val="1"/>
    </font>
    <font>
      <sz val="14"/>
      <color indexed="8"/>
      <name val="Angsana New"/>
      <family val="1"/>
    </font>
    <font>
      <b/>
      <u val="single"/>
      <sz val="14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3" fillId="16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17" borderId="2" applyNumberFormat="0" applyAlignment="0" applyProtection="0"/>
    <xf numFmtId="0" fontId="38" fillId="0" borderId="3" applyNumberFormat="0" applyFill="0" applyAlignment="0" applyProtection="0"/>
    <xf numFmtId="0" fontId="39" fillId="4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0" fillId="7" borderId="1" applyNumberFormat="0" applyAlignment="0" applyProtection="0"/>
    <xf numFmtId="0" fontId="41" fillId="18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3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22" borderId="0" applyNumberFormat="0" applyBorder="0" applyAlignment="0" applyProtection="0"/>
    <xf numFmtId="0" fontId="44" fillId="16" borderId="5" applyNumberFormat="0" applyAlignment="0" applyProtection="0"/>
    <xf numFmtId="0" fontId="0" fillId="23" borderId="6" applyNumberFormat="0" applyFon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6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24" borderId="0" xfId="0" applyFont="1" applyFill="1" applyBorder="1" applyAlignment="1">
      <alignment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216" fontId="2" fillId="0" borderId="10" xfId="0" applyNumberFormat="1" applyFont="1" applyBorder="1" applyAlignment="1">
      <alignment/>
    </xf>
    <xf numFmtId="0" fontId="7" fillId="24" borderId="0" xfId="45" applyFont="1" applyFill="1">
      <alignment/>
      <protection/>
    </xf>
    <xf numFmtId="0" fontId="11" fillId="25" borderId="0" xfId="0" applyFont="1" applyFill="1" applyAlignment="1">
      <alignment horizontal="center"/>
    </xf>
    <xf numFmtId="0" fontId="12" fillId="25" borderId="0" xfId="0" applyFont="1" applyFill="1" applyAlignment="1">
      <alignment horizontal="center"/>
    </xf>
    <xf numFmtId="0" fontId="9" fillId="25" borderId="0" xfId="0" applyFont="1" applyFill="1" applyAlignment="1">
      <alignment/>
    </xf>
    <xf numFmtId="0" fontId="8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14" fillId="24" borderId="0" xfId="0" applyFont="1" applyFill="1" applyBorder="1" applyAlignment="1">
      <alignment/>
    </xf>
    <xf numFmtId="0" fontId="14" fillId="24" borderId="0" xfId="0" applyFont="1" applyFill="1" applyAlignment="1">
      <alignment/>
    </xf>
    <xf numFmtId="0" fontId="14" fillId="24" borderId="0" xfId="45" applyFont="1" applyFill="1">
      <alignment/>
      <protection/>
    </xf>
    <xf numFmtId="0" fontId="15" fillId="24" borderId="0" xfId="45" applyFont="1" applyFill="1">
      <alignment/>
      <protection/>
    </xf>
    <xf numFmtId="0" fontId="16" fillId="24" borderId="0" xfId="45" applyFont="1" applyFill="1">
      <alignment/>
      <protection/>
    </xf>
    <xf numFmtId="43" fontId="15" fillId="24" borderId="0" xfId="45" applyNumberFormat="1" applyFont="1" applyFill="1">
      <alignment/>
      <protection/>
    </xf>
    <xf numFmtId="0" fontId="13" fillId="24" borderId="0" xfId="45" applyFont="1" applyFill="1">
      <alignment/>
      <protection/>
    </xf>
    <xf numFmtId="43" fontId="14" fillId="24" borderId="0" xfId="45" applyNumberFormat="1" applyFont="1" applyFill="1">
      <alignment/>
      <protection/>
    </xf>
    <xf numFmtId="0" fontId="17" fillId="24" borderId="0" xfId="0" applyFont="1" applyFill="1" applyBorder="1" applyAlignment="1">
      <alignment/>
    </xf>
    <xf numFmtId="0" fontId="17" fillId="24" borderId="0" xfId="0" applyFont="1" applyFill="1" applyAlignment="1">
      <alignment/>
    </xf>
    <xf numFmtId="0" fontId="17" fillId="24" borderId="0" xfId="46" applyFont="1" applyFill="1" applyBorder="1">
      <alignment/>
      <protection/>
    </xf>
    <xf numFmtId="0" fontId="17" fillId="24" borderId="0" xfId="46" applyFont="1" applyFill="1" applyBorder="1" applyAlignment="1">
      <alignment/>
      <protection/>
    </xf>
    <xf numFmtId="0" fontId="18" fillId="24" borderId="0" xfId="45" applyFont="1" applyFill="1">
      <alignment/>
      <protection/>
    </xf>
    <xf numFmtId="0" fontId="18" fillId="24" borderId="0" xfId="45" applyFont="1" applyFill="1" applyAlignment="1">
      <alignment horizontal="center"/>
      <protection/>
    </xf>
    <xf numFmtId="0" fontId="21" fillId="24" borderId="11" xfId="45" applyFont="1" applyFill="1" applyBorder="1" applyAlignment="1">
      <alignment horizontal="left"/>
      <protection/>
    </xf>
    <xf numFmtId="0" fontId="22" fillId="24" borderId="11" xfId="45" applyFont="1" applyFill="1" applyBorder="1" applyAlignment="1">
      <alignment horizontal="left"/>
      <protection/>
    </xf>
    <xf numFmtId="0" fontId="22" fillId="24" borderId="0" xfId="45" applyFont="1" applyFill="1">
      <alignment/>
      <protection/>
    </xf>
    <xf numFmtId="0" fontId="21" fillId="24" borderId="12" xfId="45" applyFont="1" applyFill="1" applyBorder="1" applyAlignment="1">
      <alignment horizontal="left"/>
      <protection/>
    </xf>
    <xf numFmtId="0" fontId="22" fillId="24" borderId="12" xfId="45" applyFont="1" applyFill="1" applyBorder="1">
      <alignment/>
      <protection/>
    </xf>
    <xf numFmtId="0" fontId="7" fillId="24" borderId="12" xfId="45" applyFont="1" applyFill="1" applyBorder="1">
      <alignment/>
      <protection/>
    </xf>
    <xf numFmtId="0" fontId="21" fillId="24" borderId="13" xfId="45" applyFont="1" applyFill="1" applyBorder="1" applyAlignment="1">
      <alignment horizontal="left"/>
      <protection/>
    </xf>
    <xf numFmtId="0" fontId="22" fillId="24" borderId="12" xfId="45" applyNumberFormat="1" applyFont="1" applyFill="1" applyBorder="1">
      <alignment/>
      <protection/>
    </xf>
    <xf numFmtId="0" fontId="22" fillId="24" borderId="12" xfId="45" applyFont="1" applyFill="1" applyBorder="1" applyAlignment="1">
      <alignment horizontal="center"/>
      <protection/>
    </xf>
    <xf numFmtId="0" fontId="21" fillId="24" borderId="12" xfId="45" applyFont="1" applyFill="1" applyBorder="1" applyAlignment="1">
      <alignment horizontal="right"/>
      <protection/>
    </xf>
    <xf numFmtId="0" fontId="23" fillId="24" borderId="0" xfId="45" applyFont="1" applyFill="1">
      <alignment/>
      <protection/>
    </xf>
    <xf numFmtId="0" fontId="22" fillId="24" borderId="14" xfId="45" applyFont="1" applyFill="1" applyBorder="1" applyAlignment="1">
      <alignment horizontal="center"/>
      <protection/>
    </xf>
    <xf numFmtId="0" fontId="22" fillId="24" borderId="15" xfId="45" applyFont="1" applyFill="1" applyBorder="1">
      <alignment/>
      <protection/>
    </xf>
    <xf numFmtId="222" fontId="22" fillId="24" borderId="14" xfId="38" applyNumberFormat="1" applyFont="1" applyFill="1" applyBorder="1" applyAlignment="1">
      <alignment/>
    </xf>
    <xf numFmtId="0" fontId="22" fillId="24" borderId="16" xfId="45" applyFont="1" applyFill="1" applyBorder="1">
      <alignment/>
      <protection/>
    </xf>
    <xf numFmtId="222" fontId="22" fillId="24" borderId="14" xfId="38" applyNumberFormat="1" applyFont="1" applyFill="1" applyBorder="1" applyAlignment="1">
      <alignment horizontal="center"/>
    </xf>
    <xf numFmtId="0" fontId="22" fillId="24" borderId="14" xfId="45" applyFont="1" applyFill="1" applyBorder="1">
      <alignment/>
      <protection/>
    </xf>
    <xf numFmtId="0" fontId="24" fillId="24" borderId="12" xfId="45" applyFont="1" applyFill="1" applyBorder="1">
      <alignment/>
      <protection/>
    </xf>
    <xf numFmtId="43" fontId="22" fillId="24" borderId="14" xfId="38" applyFont="1" applyFill="1" applyBorder="1" applyAlignment="1">
      <alignment/>
    </xf>
    <xf numFmtId="0" fontId="22" fillId="24" borderId="12" xfId="45" applyFont="1" applyFill="1" applyBorder="1" applyAlignment="1">
      <alignment horizontal="right"/>
      <protection/>
    </xf>
    <xf numFmtId="0" fontId="22" fillId="24" borderId="17" xfId="45" applyFont="1" applyFill="1" applyBorder="1">
      <alignment/>
      <protection/>
    </xf>
    <xf numFmtId="0" fontId="22" fillId="24" borderId="18" xfId="45" applyFont="1" applyFill="1" applyBorder="1">
      <alignment/>
      <protection/>
    </xf>
    <xf numFmtId="0" fontId="22" fillId="24" borderId="19" xfId="45" applyFont="1" applyFill="1" applyBorder="1">
      <alignment/>
      <protection/>
    </xf>
    <xf numFmtId="0" fontId="22" fillId="24" borderId="20" xfId="45" applyFont="1" applyFill="1" applyBorder="1">
      <alignment/>
      <protection/>
    </xf>
    <xf numFmtId="43" fontId="22" fillId="24" borderId="17" xfId="38" applyFont="1" applyFill="1" applyBorder="1" applyAlignment="1">
      <alignment/>
    </xf>
    <xf numFmtId="0" fontId="21" fillId="24" borderId="21" xfId="45" applyFont="1" applyFill="1" applyBorder="1" applyAlignment="1">
      <alignment horizontal="center"/>
      <protection/>
    </xf>
    <xf numFmtId="0" fontId="21" fillId="24" borderId="22" xfId="45" applyFont="1" applyFill="1" applyBorder="1">
      <alignment/>
      <protection/>
    </xf>
    <xf numFmtId="0" fontId="21" fillId="24" borderId="23" xfId="45" applyNumberFormat="1" applyFont="1" applyFill="1" applyBorder="1">
      <alignment/>
      <protection/>
    </xf>
    <xf numFmtId="0" fontId="21" fillId="24" borderId="24" xfId="45" applyFont="1" applyFill="1" applyBorder="1">
      <alignment/>
      <protection/>
    </xf>
    <xf numFmtId="0" fontId="22" fillId="24" borderId="25" xfId="45" applyFont="1" applyFill="1" applyBorder="1">
      <alignment/>
      <protection/>
    </xf>
    <xf numFmtId="0" fontId="21" fillId="24" borderId="13" xfId="45" applyFont="1" applyFill="1" applyBorder="1">
      <alignment/>
      <protection/>
    </xf>
    <xf numFmtId="0" fontId="22" fillId="24" borderId="13" xfId="45" applyFont="1" applyFill="1" applyBorder="1">
      <alignment/>
      <protection/>
    </xf>
    <xf numFmtId="0" fontId="22" fillId="24" borderId="10" xfId="45" applyFont="1" applyFill="1" applyBorder="1">
      <alignment/>
      <protection/>
    </xf>
    <xf numFmtId="0" fontId="21" fillId="24" borderId="26" xfId="45" applyFont="1" applyFill="1" applyBorder="1">
      <alignment/>
      <protection/>
    </xf>
    <xf numFmtId="0" fontId="22" fillId="24" borderId="26" xfId="45" applyFont="1" applyFill="1" applyBorder="1">
      <alignment/>
      <protection/>
    </xf>
    <xf numFmtId="0" fontId="22" fillId="24" borderId="27" xfId="45" applyFont="1" applyFill="1" applyBorder="1">
      <alignment/>
      <protection/>
    </xf>
    <xf numFmtId="0" fontId="22" fillId="24" borderId="28" xfId="45" applyFont="1" applyFill="1" applyBorder="1">
      <alignment/>
      <protection/>
    </xf>
    <xf numFmtId="0" fontId="22" fillId="24" borderId="29" xfId="45" applyFont="1" applyFill="1" applyBorder="1">
      <alignment/>
      <protection/>
    </xf>
    <xf numFmtId="0" fontId="21" fillId="24" borderId="0" xfId="45" applyFont="1" applyFill="1">
      <alignment/>
      <protection/>
    </xf>
    <xf numFmtId="43" fontId="22" fillId="24" borderId="0" xfId="38" applyFont="1" applyFill="1" applyAlignment="1">
      <alignment/>
    </xf>
    <xf numFmtId="43" fontId="22" fillId="24" borderId="0" xfId="45" applyNumberFormat="1" applyFont="1" applyFill="1">
      <alignment/>
      <protection/>
    </xf>
    <xf numFmtId="0" fontId="25" fillId="24" borderId="0" xfId="0" applyFont="1" applyFill="1" applyBorder="1" applyAlignment="1">
      <alignment/>
    </xf>
    <xf numFmtId="0" fontId="26" fillId="24" borderId="0" xfId="0" applyFont="1" applyFill="1" applyBorder="1" applyAlignment="1">
      <alignment/>
    </xf>
    <xf numFmtId="0" fontId="26" fillId="24" borderId="0" xfId="0" applyFont="1" applyFill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5" fillId="24" borderId="0" xfId="46" applyFont="1" applyFill="1" applyBorder="1">
      <alignment/>
      <protection/>
    </xf>
    <xf numFmtId="0" fontId="26" fillId="24" borderId="0" xfId="46" applyFont="1" applyFill="1" applyBorder="1">
      <alignment/>
      <protection/>
    </xf>
    <xf numFmtId="0" fontId="26" fillId="24" borderId="0" xfId="46" applyFont="1" applyFill="1" applyBorder="1" applyAlignment="1">
      <alignment/>
      <protection/>
    </xf>
    <xf numFmtId="0" fontId="26" fillId="24" borderId="0" xfId="46" applyFont="1" applyFill="1" applyBorder="1" applyAlignment="1">
      <alignment horizontal="center"/>
      <protection/>
    </xf>
    <xf numFmtId="0" fontId="26" fillId="24" borderId="0" xfId="46" applyFont="1" applyFill="1" applyBorder="1" applyAlignment="1">
      <alignment horizontal="left"/>
      <protection/>
    </xf>
    <xf numFmtId="0" fontId="26" fillId="24" borderId="0" xfId="0" applyFont="1" applyFill="1" applyBorder="1" applyAlignment="1">
      <alignment horizontal="left"/>
    </xf>
    <xf numFmtId="0" fontId="2" fillId="24" borderId="0" xfId="45" applyFont="1" applyFill="1">
      <alignment/>
      <protection/>
    </xf>
    <xf numFmtId="0" fontId="27" fillId="24" borderId="22" xfId="45" applyFont="1" applyFill="1" applyBorder="1" applyAlignment="1">
      <alignment horizontal="left" indent="1"/>
      <protection/>
    </xf>
    <xf numFmtId="0" fontId="28" fillId="24" borderId="22" xfId="45" applyFont="1" applyFill="1" applyBorder="1">
      <alignment/>
      <protection/>
    </xf>
    <xf numFmtId="0" fontId="28" fillId="24" borderId="0" xfId="45" applyFont="1" applyFill="1">
      <alignment/>
      <protection/>
    </xf>
    <xf numFmtId="0" fontId="27" fillId="24" borderId="12" xfId="45" applyFont="1" applyFill="1" applyBorder="1" applyAlignment="1">
      <alignment horizontal="left" indent="1"/>
      <protection/>
    </xf>
    <xf numFmtId="0" fontId="28" fillId="24" borderId="12" xfId="45" applyFont="1" applyFill="1" applyBorder="1">
      <alignment/>
      <protection/>
    </xf>
    <xf numFmtId="0" fontId="27" fillId="24" borderId="12" xfId="47" applyFont="1" applyFill="1" applyBorder="1" applyAlignment="1">
      <alignment horizontal="left" indent="1"/>
      <protection/>
    </xf>
    <xf numFmtId="0" fontId="27" fillId="24" borderId="13" xfId="47" applyFont="1" applyFill="1" applyBorder="1" applyAlignment="1">
      <alignment horizontal="left" indent="1"/>
      <protection/>
    </xf>
    <xf numFmtId="0" fontId="28" fillId="24" borderId="13" xfId="45" applyFont="1" applyFill="1" applyBorder="1">
      <alignment/>
      <protection/>
    </xf>
    <xf numFmtId="0" fontId="28" fillId="24" borderId="12" xfId="45" applyFont="1" applyFill="1" applyBorder="1" applyAlignment="1">
      <alignment/>
      <protection/>
    </xf>
    <xf numFmtId="0" fontId="27" fillId="24" borderId="13" xfId="45" applyFont="1" applyFill="1" applyBorder="1" applyAlignment="1">
      <alignment horizontal="left" indent="1"/>
      <protection/>
    </xf>
    <xf numFmtId="0" fontId="27" fillId="24" borderId="13" xfId="45" applyFont="1" applyFill="1" applyBorder="1" applyAlignment="1">
      <alignment horizontal="center"/>
      <protection/>
    </xf>
    <xf numFmtId="0" fontId="29" fillId="24" borderId="12" xfId="45" applyNumberFormat="1" applyFont="1" applyFill="1" applyBorder="1">
      <alignment/>
      <protection/>
    </xf>
    <xf numFmtId="0" fontId="27" fillId="24" borderId="30" xfId="45" applyFont="1" applyFill="1" applyBorder="1" applyAlignment="1">
      <alignment horizontal="center"/>
      <protection/>
    </xf>
    <xf numFmtId="0" fontId="27" fillId="24" borderId="0" xfId="45" applyFont="1" applyFill="1">
      <alignment/>
      <protection/>
    </xf>
    <xf numFmtId="0" fontId="27" fillId="24" borderId="27" xfId="45" applyFont="1" applyFill="1" applyBorder="1" applyAlignment="1">
      <alignment horizontal="center"/>
      <protection/>
    </xf>
    <xf numFmtId="0" fontId="27" fillId="24" borderId="31" xfId="45" applyFont="1" applyFill="1" applyBorder="1" applyAlignment="1">
      <alignment horizontal="center"/>
      <protection/>
    </xf>
    <xf numFmtId="0" fontId="27" fillId="24" borderId="10" xfId="45" applyFont="1" applyFill="1" applyBorder="1" applyAlignment="1">
      <alignment horizontal="center"/>
      <protection/>
    </xf>
    <xf numFmtId="0" fontId="28" fillId="24" borderId="32" xfId="45" applyFont="1" applyFill="1" applyBorder="1" applyAlignment="1">
      <alignment horizontal="center"/>
      <protection/>
    </xf>
    <xf numFmtId="43" fontId="28" fillId="24" borderId="33" xfId="38" applyFont="1" applyFill="1" applyBorder="1" applyAlignment="1">
      <alignment/>
    </xf>
    <xf numFmtId="0" fontId="28" fillId="24" borderId="10" xfId="45" applyFont="1" applyFill="1" applyBorder="1" applyAlignment="1">
      <alignment horizontal="center"/>
      <protection/>
    </xf>
    <xf numFmtId="43" fontId="28" fillId="24" borderId="0" xfId="38" applyFont="1" applyFill="1" applyBorder="1" applyAlignment="1">
      <alignment/>
    </xf>
    <xf numFmtId="43" fontId="28" fillId="24" borderId="32" xfId="38" applyFont="1" applyFill="1" applyBorder="1" applyAlignment="1">
      <alignment/>
    </xf>
    <xf numFmtId="43" fontId="28" fillId="24" borderId="34" xfId="38" applyFont="1" applyFill="1" applyBorder="1" applyAlignment="1">
      <alignment/>
    </xf>
    <xf numFmtId="0" fontId="28" fillId="24" borderId="10" xfId="45" applyFont="1" applyFill="1" applyBorder="1">
      <alignment/>
      <protection/>
    </xf>
    <xf numFmtId="43" fontId="28" fillId="24" borderId="10" xfId="38" applyFont="1" applyFill="1" applyBorder="1" applyAlignment="1">
      <alignment/>
    </xf>
    <xf numFmtId="43" fontId="28" fillId="24" borderId="0" xfId="45" applyNumberFormat="1" applyFont="1" applyFill="1">
      <alignment/>
      <protection/>
    </xf>
    <xf numFmtId="43" fontId="28" fillId="0" borderId="10" xfId="38" applyFont="1" applyFill="1" applyBorder="1" applyAlignment="1">
      <alignment/>
    </xf>
    <xf numFmtId="0" fontId="28" fillId="24" borderId="31" xfId="45" applyFont="1" applyFill="1" applyBorder="1" applyAlignment="1">
      <alignment horizontal="center"/>
      <protection/>
    </xf>
    <xf numFmtId="0" fontId="27" fillId="24" borderId="28" xfId="45" applyFont="1" applyFill="1" applyBorder="1" applyAlignment="1">
      <alignment horizontal="right"/>
      <protection/>
    </xf>
    <xf numFmtId="0" fontId="27" fillId="24" borderId="27" xfId="45" applyFont="1" applyFill="1" applyBorder="1" applyAlignment="1">
      <alignment horizontal="right"/>
      <protection/>
    </xf>
    <xf numFmtId="0" fontId="28" fillId="24" borderId="27" xfId="45" applyFont="1" applyFill="1" applyBorder="1" applyAlignment="1">
      <alignment horizontal="center"/>
      <protection/>
    </xf>
    <xf numFmtId="0" fontId="27" fillId="24" borderId="29" xfId="45" applyFont="1" applyFill="1" applyBorder="1" applyAlignment="1">
      <alignment horizontal="right"/>
      <protection/>
    </xf>
    <xf numFmtId="43" fontId="27" fillId="24" borderId="35" xfId="38" applyFont="1" applyFill="1" applyBorder="1" applyAlignment="1">
      <alignment/>
    </xf>
    <xf numFmtId="0" fontId="28" fillId="24" borderId="0" xfId="45" applyFont="1" applyFill="1" applyBorder="1" applyAlignment="1">
      <alignment horizontal="center"/>
      <protection/>
    </xf>
    <xf numFmtId="0" fontId="27" fillId="24" borderId="0" xfId="45" applyFont="1" applyFill="1" applyBorder="1" applyAlignment="1">
      <alignment horizontal="right"/>
      <protection/>
    </xf>
    <xf numFmtId="43" fontId="27" fillId="24" borderId="0" xfId="38" applyFont="1" applyFill="1" applyBorder="1" applyAlignment="1">
      <alignment/>
    </xf>
    <xf numFmtId="0" fontId="27" fillId="24" borderId="0" xfId="0" applyFont="1" applyFill="1" applyAlignment="1">
      <alignment horizontal="right"/>
    </xf>
    <xf numFmtId="0" fontId="28" fillId="24" borderId="0" xfId="0" applyFont="1" applyFill="1" applyAlignment="1">
      <alignment/>
    </xf>
    <xf numFmtId="0" fontId="28" fillId="24" borderId="0" xfId="45" applyFont="1" applyFill="1" applyAlignment="1">
      <alignment horizontal="center"/>
      <protection/>
    </xf>
    <xf numFmtId="0" fontId="2" fillId="24" borderId="0" xfId="45" applyFont="1" applyFill="1" applyAlignment="1">
      <alignment horizontal="center"/>
      <protection/>
    </xf>
    <xf numFmtId="0" fontId="30" fillId="24" borderId="34" xfId="45" applyFont="1" applyFill="1" applyBorder="1">
      <alignment/>
      <protection/>
    </xf>
    <xf numFmtId="4" fontId="28" fillId="24" borderId="13" xfId="45" applyNumberFormat="1" applyFont="1" applyFill="1" applyBorder="1" applyAlignment="1">
      <alignment horizontal="center"/>
      <protection/>
    </xf>
    <xf numFmtId="0" fontId="28" fillId="24" borderId="12" xfId="45" applyFont="1" applyFill="1" applyBorder="1" applyAlignment="1">
      <alignment horizontal="left"/>
      <protection/>
    </xf>
    <xf numFmtId="0" fontId="19" fillId="24" borderId="0" xfId="47" applyFont="1" applyFill="1" applyBorder="1" applyAlignment="1">
      <alignment horizontal="center" vertical="center"/>
      <protection/>
    </xf>
    <xf numFmtId="0" fontId="19" fillId="24" borderId="36" xfId="47" applyFont="1" applyFill="1" applyBorder="1" applyAlignment="1">
      <alignment horizontal="center" vertical="center"/>
      <protection/>
    </xf>
    <xf numFmtId="228" fontId="28" fillId="24" borderId="12" xfId="45" applyNumberFormat="1" applyFont="1" applyFill="1" applyBorder="1" applyAlignment="1">
      <alignment horizontal="center"/>
      <protection/>
    </xf>
    <xf numFmtId="0" fontId="27" fillId="24" borderId="34" xfId="45" applyFont="1" applyFill="1" applyBorder="1" applyAlignment="1">
      <alignment horizontal="center" vertical="center" shrinkToFit="1"/>
      <protection/>
    </xf>
    <xf numFmtId="0" fontId="27" fillId="24" borderId="31" xfId="45" applyFont="1" applyFill="1" applyBorder="1" applyAlignment="1">
      <alignment horizontal="center" vertical="center" shrinkToFit="1"/>
      <protection/>
    </xf>
    <xf numFmtId="0" fontId="27" fillId="24" borderId="30" xfId="45" applyFont="1" applyFill="1" applyBorder="1" applyAlignment="1">
      <alignment horizontal="center"/>
      <protection/>
    </xf>
    <xf numFmtId="0" fontId="27" fillId="24" borderId="37" xfId="45" applyFont="1" applyFill="1" applyBorder="1" applyAlignment="1">
      <alignment horizontal="center"/>
      <protection/>
    </xf>
    <xf numFmtId="0" fontId="27" fillId="24" borderId="34" xfId="45" applyFont="1" applyFill="1" applyBorder="1" applyAlignment="1">
      <alignment horizontal="center" vertical="center" wrapText="1"/>
      <protection/>
    </xf>
    <xf numFmtId="0" fontId="27" fillId="24" borderId="31" xfId="45" applyFont="1" applyFill="1" applyBorder="1" applyAlignment="1">
      <alignment horizontal="center" vertical="center" wrapText="1"/>
      <protection/>
    </xf>
    <xf numFmtId="0" fontId="19" fillId="24" borderId="0" xfId="45" applyFont="1" applyFill="1" applyBorder="1" applyAlignment="1">
      <alignment horizontal="center" vertical="center" shrinkToFit="1"/>
      <protection/>
    </xf>
    <xf numFmtId="0" fontId="20" fillId="24" borderId="0" xfId="0" applyFont="1" applyFill="1" applyAlignment="1">
      <alignment horizontal="center" vertical="center" shrinkToFit="1"/>
    </xf>
    <xf numFmtId="0" fontId="20" fillId="24" borderId="36" xfId="0" applyFont="1" applyFill="1" applyBorder="1" applyAlignment="1">
      <alignment horizontal="center" vertical="center" shrinkToFit="1"/>
    </xf>
    <xf numFmtId="43" fontId="21" fillId="24" borderId="38" xfId="45" applyNumberFormat="1" applyFont="1" applyFill="1" applyBorder="1" applyAlignment="1">
      <alignment horizontal="center"/>
      <protection/>
    </xf>
    <xf numFmtId="0" fontId="21" fillId="24" borderId="24" xfId="45" applyFont="1" applyFill="1" applyBorder="1" applyAlignment="1">
      <alignment horizontal="center"/>
      <protection/>
    </xf>
    <xf numFmtId="43" fontId="21" fillId="24" borderId="39" xfId="45" applyNumberFormat="1" applyFont="1" applyFill="1" applyBorder="1" applyAlignment="1">
      <alignment horizontal="center"/>
      <protection/>
    </xf>
    <xf numFmtId="0" fontId="21" fillId="24" borderId="40" xfId="45" applyFont="1" applyFill="1" applyBorder="1" applyAlignment="1">
      <alignment horizontal="center"/>
      <protection/>
    </xf>
    <xf numFmtId="43" fontId="22" fillId="24" borderId="16" xfId="38" applyFont="1" applyFill="1" applyBorder="1" applyAlignment="1">
      <alignment horizontal="center"/>
    </xf>
    <xf numFmtId="43" fontId="22" fillId="24" borderId="15" xfId="38" applyFont="1" applyFill="1" applyBorder="1" applyAlignment="1">
      <alignment horizontal="center"/>
    </xf>
    <xf numFmtId="43" fontId="22" fillId="24" borderId="18" xfId="38" applyFont="1" applyFill="1" applyBorder="1" applyAlignment="1">
      <alignment horizontal="center"/>
    </xf>
    <xf numFmtId="43" fontId="22" fillId="24" borderId="20" xfId="38" applyFont="1" applyFill="1" applyBorder="1" applyAlignment="1">
      <alignment horizontal="center"/>
    </xf>
    <xf numFmtId="0" fontId="21" fillId="24" borderId="41" xfId="45" applyFont="1" applyFill="1" applyBorder="1" applyAlignment="1">
      <alignment horizontal="center" vertical="center" shrinkToFit="1"/>
      <protection/>
    </xf>
    <xf numFmtId="0" fontId="21" fillId="24" borderId="42" xfId="45" applyFont="1" applyFill="1" applyBorder="1" applyAlignment="1">
      <alignment horizontal="center" vertical="center" shrinkToFit="1"/>
      <protection/>
    </xf>
    <xf numFmtId="0" fontId="21" fillId="24" borderId="43" xfId="45" applyFont="1" applyFill="1" applyBorder="1" applyAlignment="1">
      <alignment horizontal="center" vertical="center" shrinkToFit="1"/>
      <protection/>
    </xf>
    <xf numFmtId="0" fontId="21" fillId="24" borderId="44" xfId="45" applyFont="1" applyFill="1" applyBorder="1" applyAlignment="1">
      <alignment horizontal="center" vertical="center" shrinkToFit="1"/>
      <protection/>
    </xf>
    <xf numFmtId="0" fontId="21" fillId="24" borderId="45" xfId="45" applyFont="1" applyFill="1" applyBorder="1" applyAlignment="1">
      <alignment horizontal="center"/>
      <protection/>
    </xf>
    <xf numFmtId="0" fontId="21" fillId="24" borderId="44" xfId="45" applyFont="1" applyFill="1" applyBorder="1" applyAlignment="1">
      <alignment horizontal="center"/>
      <protection/>
    </xf>
    <xf numFmtId="0" fontId="21" fillId="24" borderId="46" xfId="45" applyFont="1" applyFill="1" applyBorder="1" applyAlignment="1">
      <alignment horizontal="center" vertical="center" shrinkToFit="1"/>
      <protection/>
    </xf>
    <xf numFmtId="0" fontId="21" fillId="24" borderId="47" xfId="45" applyFont="1" applyFill="1" applyBorder="1" applyAlignment="1">
      <alignment horizontal="center" vertical="center" shrinkToFit="1"/>
      <protection/>
    </xf>
    <xf numFmtId="0" fontId="21" fillId="24" borderId="48" xfId="45" applyFont="1" applyFill="1" applyBorder="1" applyAlignment="1">
      <alignment horizontal="center" vertical="center" shrinkToFit="1"/>
      <protection/>
    </xf>
    <xf numFmtId="0" fontId="21" fillId="24" borderId="45" xfId="45" applyFont="1" applyFill="1" applyBorder="1" applyAlignment="1">
      <alignment horizontal="center" vertical="center" shrinkToFit="1"/>
      <protection/>
    </xf>
    <xf numFmtId="0" fontId="21" fillId="24" borderId="48" xfId="45" applyFont="1" applyFill="1" applyBorder="1" applyAlignment="1">
      <alignment horizontal="center"/>
      <protection/>
    </xf>
    <xf numFmtId="0" fontId="21" fillId="24" borderId="42" xfId="45" applyFont="1" applyFill="1" applyBorder="1" applyAlignment="1">
      <alignment horizontal="center"/>
      <protection/>
    </xf>
    <xf numFmtId="228" fontId="22" fillId="24" borderId="12" xfId="45" applyNumberFormat="1" applyFont="1" applyFill="1" applyBorder="1" applyAlignment="1">
      <alignment horizontal="center"/>
      <protection/>
    </xf>
    <xf numFmtId="43" fontId="22" fillId="24" borderId="23" xfId="38" applyFont="1" applyFill="1" applyBorder="1" applyAlignment="1">
      <alignment horizontal="center"/>
    </xf>
    <xf numFmtId="43" fontId="22" fillId="24" borderId="49" xfId="38" applyFont="1" applyFill="1" applyBorder="1" applyAlignment="1">
      <alignment horizontal="center"/>
    </xf>
    <xf numFmtId="221" fontId="22" fillId="24" borderId="16" xfId="38" applyNumberFormat="1" applyFont="1" applyFill="1" applyBorder="1" applyAlignment="1">
      <alignment/>
    </xf>
    <xf numFmtId="221" fontId="22" fillId="24" borderId="15" xfId="38" applyNumberFormat="1" applyFont="1" applyFill="1" applyBorder="1" applyAlignment="1">
      <alignment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เครื่องหมายจุลภาค_ถนน คสม.  หมู่ 8" xfId="38"/>
    <cellStyle name="Currency" xfId="39"/>
    <cellStyle name="Currency [0]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กติ_ถนน คสม.  หมู่ 8" xfId="45"/>
    <cellStyle name="ปกติ_ถนนคสล.ไม่มีไหล-หมู่6" xfId="46"/>
    <cellStyle name="ปกติ_ท่อระบายน้ำ ม.3" xfId="47"/>
    <cellStyle name="ป้อนค่า" xfId="48"/>
    <cellStyle name="ปานกลาง" xfId="49"/>
    <cellStyle name="Percent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</xdr:colOff>
      <xdr:row>20</xdr:row>
      <xdr:rowOff>9525</xdr:rowOff>
    </xdr:from>
    <xdr:to>
      <xdr:col>9</xdr:col>
      <xdr:colOff>228600</xdr:colOff>
      <xdr:row>23</xdr:row>
      <xdr:rowOff>219075</xdr:rowOff>
    </xdr:to>
    <xdr:sp>
      <xdr:nvSpPr>
        <xdr:cNvPr id="1" name="AutoShape 1"/>
        <xdr:cNvSpPr>
          <a:spLocks/>
        </xdr:cNvSpPr>
      </xdr:nvSpPr>
      <xdr:spPr>
        <a:xfrm>
          <a:off x="7296150" y="5610225"/>
          <a:ext cx="209550" cy="10096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9</xdr:row>
      <xdr:rowOff>28575</xdr:rowOff>
    </xdr:from>
    <xdr:to>
      <xdr:col>13</xdr:col>
      <xdr:colOff>0</xdr:colOff>
      <xdr:row>10</xdr:row>
      <xdr:rowOff>247650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rcRect l="15687" t="36953" r="63815" b="25244"/>
        <a:stretch>
          <a:fillRect/>
        </a:stretch>
      </xdr:blipFill>
      <xdr:spPr>
        <a:xfrm>
          <a:off x="9810750" y="2667000"/>
          <a:ext cx="0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38100</xdr:rowOff>
    </xdr:from>
    <xdr:to>
      <xdr:col>1</xdr:col>
      <xdr:colOff>247650</xdr:colOff>
      <xdr:row>1</xdr:row>
      <xdr:rowOff>209550</xdr:rowOff>
    </xdr:to>
    <xdr:pic>
      <xdr:nvPicPr>
        <xdr:cNvPr id="3" name="Picture 116" descr="260944_100002468903676_6347502_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38100"/>
          <a:ext cx="6858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l="15687" t="36953" r="63815" b="25244"/>
        <a:stretch>
          <a:fillRect/>
        </a:stretch>
      </xdr:blipFill>
      <xdr:spPr>
        <a:xfrm>
          <a:off x="691515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47625</xdr:rowOff>
    </xdr:from>
    <xdr:to>
      <xdr:col>1</xdr:col>
      <xdr:colOff>66675</xdr:colOff>
      <xdr:row>1</xdr:row>
      <xdr:rowOff>238125</xdr:rowOff>
    </xdr:to>
    <xdr:pic>
      <xdr:nvPicPr>
        <xdr:cNvPr id="2" name="Picture 74" descr="260944_100002468903676_6347502_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47625"/>
          <a:ext cx="6286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">
      <selection activeCell="I8" sqref="I8"/>
    </sheetView>
  </sheetViews>
  <sheetFormatPr defaultColWidth="9.140625" defaultRowHeight="12.75"/>
  <cols>
    <col min="1" max="1" width="22.140625" style="0" customWidth="1"/>
    <col min="2" max="2" width="15.00390625" style="0" customWidth="1"/>
    <col min="4" max="4" width="9.421875" style="0" bestFit="1" customWidth="1"/>
  </cols>
  <sheetData>
    <row r="1" spans="1:10" ht="26.25">
      <c r="A1" s="14" t="s">
        <v>99</v>
      </c>
      <c r="B1" s="14"/>
      <c r="C1" s="14"/>
      <c r="D1" s="2"/>
      <c r="E1" s="2"/>
      <c r="F1" s="1"/>
      <c r="G1" s="1"/>
      <c r="H1" s="1"/>
      <c r="I1" s="1"/>
      <c r="J1" s="1"/>
    </row>
    <row r="2" spans="1:10" ht="23.25">
      <c r="A2" s="15" t="s">
        <v>5</v>
      </c>
      <c r="B2" s="4"/>
      <c r="C2" s="4"/>
      <c r="D2" s="2"/>
      <c r="E2" s="2"/>
      <c r="F2" s="1"/>
      <c r="G2" s="1"/>
      <c r="H2" s="1"/>
      <c r="I2" s="1"/>
      <c r="J2" s="1"/>
    </row>
    <row r="3" spans="1:10" ht="23.25">
      <c r="A3" s="15" t="s">
        <v>0</v>
      </c>
      <c r="B3" s="5">
        <v>5</v>
      </c>
      <c r="C3" s="8" t="s">
        <v>3</v>
      </c>
      <c r="D3" s="2"/>
      <c r="E3" s="2"/>
      <c r="F3" s="1"/>
      <c r="G3" s="1"/>
      <c r="H3" s="1"/>
      <c r="I3" s="1"/>
      <c r="J3" s="1"/>
    </row>
    <row r="4" spans="1:10" ht="23.25">
      <c r="A4" s="15" t="s">
        <v>1</v>
      </c>
      <c r="B4" s="5">
        <v>570</v>
      </c>
      <c r="C4" s="8" t="s">
        <v>3</v>
      </c>
      <c r="D4" s="2"/>
      <c r="E4" s="2"/>
      <c r="F4" s="1"/>
      <c r="G4" s="1"/>
      <c r="H4" s="1"/>
      <c r="I4" s="1"/>
      <c r="J4" s="1"/>
    </row>
    <row r="5" spans="1:10" ht="23.25">
      <c r="A5" s="15" t="s">
        <v>2</v>
      </c>
      <c r="B5" s="5">
        <v>1</v>
      </c>
      <c r="C5" s="8" t="s">
        <v>3</v>
      </c>
      <c r="D5" s="2"/>
      <c r="E5" s="2"/>
      <c r="F5" s="1"/>
      <c r="G5" s="1"/>
      <c r="H5" s="1"/>
      <c r="I5" s="1"/>
      <c r="J5" s="1"/>
    </row>
    <row r="6" spans="1:10" ht="26.25">
      <c r="A6" s="12" t="s">
        <v>4</v>
      </c>
      <c r="B6" s="13"/>
      <c r="C6" s="1"/>
      <c r="D6" s="1"/>
      <c r="E6" s="1"/>
      <c r="F6" s="1"/>
      <c r="G6" s="3"/>
      <c r="H6" s="1"/>
      <c r="I6" s="1"/>
      <c r="J6" s="1"/>
    </row>
    <row r="7" spans="1:10" ht="23.25">
      <c r="A7" s="16" t="s">
        <v>98</v>
      </c>
      <c r="B7" s="6">
        <f>SUM(B3*B4*B5)</f>
        <v>2850</v>
      </c>
      <c r="C7" s="9" t="s">
        <v>93</v>
      </c>
      <c r="D7" s="9"/>
      <c r="E7" s="7"/>
      <c r="F7" s="1"/>
      <c r="G7" s="1"/>
      <c r="H7" s="1"/>
      <c r="I7" s="1"/>
      <c r="J7" s="1"/>
    </row>
    <row r="8" spans="1:10" ht="23.25">
      <c r="A8" s="16" t="s">
        <v>96</v>
      </c>
      <c r="B8" s="6">
        <f>B3*B4</f>
        <v>2850</v>
      </c>
      <c r="C8" s="9" t="s">
        <v>20</v>
      </c>
      <c r="D8" s="7"/>
      <c r="E8" s="7"/>
      <c r="F8" s="1"/>
      <c r="G8" s="1"/>
      <c r="H8" s="1"/>
      <c r="I8" s="1"/>
      <c r="J8" s="1"/>
    </row>
    <row r="9" spans="1:10" ht="23.25">
      <c r="A9" s="16" t="s">
        <v>95</v>
      </c>
      <c r="B9" s="6">
        <v>14</v>
      </c>
      <c r="C9" s="9" t="s">
        <v>94</v>
      </c>
      <c r="D9" s="7"/>
      <c r="E9" s="7"/>
      <c r="F9" s="1"/>
      <c r="G9" s="1"/>
      <c r="H9" s="1"/>
      <c r="I9" s="1"/>
      <c r="J9" s="1"/>
    </row>
    <row r="10" spans="1:10" ht="23.25">
      <c r="A10" s="16"/>
      <c r="B10" s="6"/>
      <c r="C10" s="9"/>
      <c r="D10" s="7"/>
      <c r="E10" s="7"/>
      <c r="F10" s="1"/>
      <c r="G10" s="1"/>
      <c r="H10" s="1"/>
      <c r="I10" s="1"/>
      <c r="J10" s="1"/>
    </row>
    <row r="11" spans="1:10" ht="23.25">
      <c r="A11" s="16"/>
      <c r="B11" s="6"/>
      <c r="C11" s="9"/>
      <c r="D11" s="7"/>
      <c r="E11" s="7"/>
      <c r="F11" s="1"/>
      <c r="G11" s="1"/>
      <c r="H11" s="1"/>
      <c r="I11" s="1"/>
      <c r="J11" s="1"/>
    </row>
    <row r="12" spans="1:10" ht="23.25">
      <c r="A12" s="16"/>
      <c r="B12" s="6"/>
      <c r="C12" s="9"/>
      <c r="D12" s="10"/>
      <c r="E12" s="6"/>
      <c r="F12" s="1"/>
      <c r="G12" s="1"/>
      <c r="H12" s="1"/>
      <c r="I12" s="1"/>
      <c r="J12" s="1"/>
    </row>
    <row r="13" spans="1:10" ht="23.25">
      <c r="A13" s="16"/>
      <c r="B13" s="6"/>
      <c r="C13" s="9"/>
      <c r="D13" s="6"/>
      <c r="E13" s="6"/>
      <c r="F13" s="1"/>
      <c r="G13" s="1"/>
      <c r="H13" s="1"/>
      <c r="I13" s="1"/>
      <c r="J13" s="1"/>
    </row>
    <row r="14" spans="1:10" ht="23.25">
      <c r="A14" s="16"/>
      <c r="B14" s="6"/>
      <c r="C14" s="9"/>
      <c r="D14" s="6"/>
      <c r="E14" s="6"/>
      <c r="F14" s="1"/>
      <c r="G14" s="1"/>
      <c r="H14" s="1"/>
      <c r="I14" s="1"/>
      <c r="J14" s="1"/>
    </row>
    <row r="15" spans="1:10" ht="23.25">
      <c r="A15" s="16"/>
      <c r="B15" s="6"/>
      <c r="C15" s="9"/>
      <c r="D15" s="6"/>
      <c r="E15" s="6"/>
      <c r="F15" s="1"/>
      <c r="G15" s="1"/>
      <c r="H15" s="1"/>
      <c r="I15" s="1"/>
      <c r="J15" s="1"/>
    </row>
    <row r="16" spans="1:10" ht="23.25">
      <c r="A16" s="16"/>
      <c r="B16" s="6"/>
      <c r="C16" s="9"/>
      <c r="D16" s="6"/>
      <c r="E16" s="6"/>
      <c r="F16" s="1"/>
      <c r="G16" s="1"/>
      <c r="H16" s="1"/>
      <c r="I16" s="1"/>
      <c r="J16" s="1"/>
    </row>
    <row r="17" spans="1:10" ht="23.25">
      <c r="A17" s="16"/>
      <c r="B17" s="6"/>
      <c r="C17" s="9"/>
      <c r="D17" s="6"/>
      <c r="E17" s="6"/>
      <c r="F17" s="1"/>
      <c r="G17" s="1"/>
      <c r="H17" s="1"/>
      <c r="I17" s="1"/>
      <c r="J17" s="1"/>
    </row>
    <row r="18" spans="1:10" ht="23.25">
      <c r="A18" s="16"/>
      <c r="B18" s="6"/>
      <c r="C18" s="9"/>
      <c r="D18" s="6"/>
      <c r="E18" s="6"/>
      <c r="F18" s="1"/>
      <c r="G18" s="1"/>
      <c r="H18" s="1"/>
      <c r="I18" s="1"/>
      <c r="J18" s="1"/>
    </row>
    <row r="19" spans="1:10" ht="23.25">
      <c r="A19" s="2"/>
      <c r="B19" s="2"/>
      <c r="C19" s="2"/>
      <c r="D19" s="2"/>
      <c r="E19" s="2"/>
      <c r="F19" s="1"/>
      <c r="G19" s="1"/>
      <c r="H19" s="1"/>
      <c r="I19" s="1"/>
      <c r="J19" s="1"/>
    </row>
    <row r="20" spans="1:10" ht="23.25">
      <c r="A20" s="2"/>
      <c r="B20" s="2"/>
      <c r="C20" s="2"/>
      <c r="D20" s="2"/>
      <c r="E20" s="2"/>
      <c r="F20" s="1"/>
      <c r="G20" s="1"/>
      <c r="H20" s="1"/>
      <c r="I20" s="1"/>
      <c r="J20" s="1"/>
    </row>
    <row r="21" spans="1:10" ht="23.25">
      <c r="A21" s="2"/>
      <c r="B21" s="2"/>
      <c r="C21" s="2"/>
      <c r="D21" s="2"/>
      <c r="E21" s="2"/>
      <c r="F21" s="1"/>
      <c r="G21" s="1"/>
      <c r="H21" s="1"/>
      <c r="I21" s="1"/>
      <c r="J21" s="1"/>
    </row>
    <row r="22" spans="1:10" ht="23.25">
      <c r="A22" s="2"/>
      <c r="B22" s="2"/>
      <c r="C22" s="2"/>
      <c r="D22" s="2"/>
      <c r="E22" s="2"/>
      <c r="F22" s="1"/>
      <c r="G22" s="1"/>
      <c r="H22" s="1"/>
      <c r="I22" s="1"/>
      <c r="J22" s="1"/>
    </row>
    <row r="23" spans="1:10" ht="23.25">
      <c r="A23" s="2"/>
      <c r="B23" s="2"/>
      <c r="C23" s="2"/>
      <c r="D23" s="2"/>
      <c r="E23" s="2"/>
      <c r="F23" s="1"/>
      <c r="G23" s="1"/>
      <c r="H23" s="1"/>
      <c r="I23" s="1"/>
      <c r="J23" s="1"/>
    </row>
    <row r="24" spans="1:10" ht="23.25">
      <c r="A24" s="2"/>
      <c r="B24" s="2"/>
      <c r="C24" s="2"/>
      <c r="D24" s="2"/>
      <c r="E24" s="2"/>
      <c r="F24" s="1"/>
      <c r="G24" s="1"/>
      <c r="H24" s="1"/>
      <c r="I24" s="1"/>
      <c r="J24" s="1"/>
    </row>
    <row r="25" spans="1:10" ht="23.25">
      <c r="A25" s="2"/>
      <c r="B25" s="2"/>
      <c r="C25" s="2"/>
      <c r="D25" s="2"/>
      <c r="E25" s="2"/>
      <c r="F25" s="1"/>
      <c r="G25" s="1"/>
      <c r="H25" s="1"/>
      <c r="I25" s="1"/>
      <c r="J25" s="1"/>
    </row>
    <row r="26" spans="1:10" ht="23.25">
      <c r="A26" s="2"/>
      <c r="B26" s="2"/>
      <c r="C26" s="2"/>
      <c r="D26" s="2"/>
      <c r="E26" s="2"/>
      <c r="F26" s="1"/>
      <c r="G26" s="1"/>
      <c r="H26" s="1"/>
      <c r="I26" s="1"/>
      <c r="J26" s="1"/>
    </row>
    <row r="27" spans="1:10" ht="23.25">
      <c r="A27" s="2"/>
      <c r="B27" s="2"/>
      <c r="C27" s="2"/>
      <c r="D27" s="2"/>
      <c r="E27" s="2"/>
      <c r="F27" s="1"/>
      <c r="G27" s="1"/>
      <c r="H27" s="1"/>
      <c r="I27" s="1"/>
      <c r="J27" s="1"/>
    </row>
    <row r="28" spans="1:10" ht="23.25">
      <c r="A28" s="2"/>
      <c r="B28" s="2"/>
      <c r="C28" s="2"/>
      <c r="D28" s="2"/>
      <c r="E28" s="2"/>
      <c r="F28" s="1"/>
      <c r="G28" s="1"/>
      <c r="H28" s="1"/>
      <c r="I28" s="1"/>
      <c r="J28" s="1"/>
    </row>
    <row r="29" spans="1:10" ht="23.25">
      <c r="A29" s="2"/>
      <c r="B29" s="2"/>
      <c r="C29" s="2"/>
      <c r="D29" s="2"/>
      <c r="E29" s="2"/>
      <c r="F29" s="1"/>
      <c r="G29" s="1"/>
      <c r="H29" s="1"/>
      <c r="I29" s="1"/>
      <c r="J29" s="1"/>
    </row>
    <row r="30" spans="1:10" ht="23.25">
      <c r="A30" s="2"/>
      <c r="B30" s="2"/>
      <c r="C30" s="2"/>
      <c r="D30" s="2"/>
      <c r="E30" s="2"/>
      <c r="F30" s="1"/>
      <c r="G30" s="1"/>
      <c r="H30" s="1"/>
      <c r="I30" s="1"/>
      <c r="J30" s="1"/>
    </row>
    <row r="31" spans="1:10" ht="23.25">
      <c r="A31" s="2"/>
      <c r="B31" s="2"/>
      <c r="C31" s="2"/>
      <c r="D31" s="2"/>
      <c r="E31" s="2"/>
      <c r="F31" s="1"/>
      <c r="G31" s="1"/>
      <c r="H31" s="1"/>
      <c r="I31" s="1"/>
      <c r="J31" s="1"/>
    </row>
    <row r="32" spans="1:10" ht="23.25">
      <c r="A32" s="2"/>
      <c r="B32" s="2"/>
      <c r="C32" s="2"/>
      <c r="D32" s="2"/>
      <c r="E32" s="2"/>
      <c r="F32" s="1"/>
      <c r="G32" s="1"/>
      <c r="H32" s="1"/>
      <c r="I32" s="1"/>
      <c r="J32" s="1"/>
    </row>
    <row r="33" spans="1:10" ht="23.25">
      <c r="A33" s="2"/>
      <c r="B33" s="2"/>
      <c r="C33" s="2"/>
      <c r="D33" s="2"/>
      <c r="E33" s="2"/>
      <c r="F33" s="1"/>
      <c r="G33" s="1"/>
      <c r="H33" s="1"/>
      <c r="I33" s="1"/>
      <c r="J33" s="1"/>
    </row>
    <row r="34" spans="1:10" ht="20.2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20.2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20.2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20.2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20.25">
      <c r="A38" s="1"/>
      <c r="B38" s="1"/>
      <c r="C38" s="1"/>
      <c r="D38" s="1"/>
      <c r="E38" s="1"/>
      <c r="F38" s="1"/>
      <c r="G38" s="1"/>
      <c r="H38" s="1"/>
      <c r="I38" s="1"/>
      <c r="J38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2"/>
  </sheetPr>
  <dimension ref="A1:V46"/>
  <sheetViews>
    <sheetView zoomScalePageLayoutView="0" workbookViewId="0" topLeftCell="A1">
      <selection activeCell="M10" sqref="M10"/>
    </sheetView>
  </sheetViews>
  <sheetFormatPr defaultColWidth="9.140625" defaultRowHeight="12.75"/>
  <cols>
    <col min="1" max="1" width="6.7109375" style="30" customWidth="1"/>
    <col min="2" max="2" width="31.57421875" style="29" customWidth="1"/>
    <col min="3" max="3" width="9.140625" style="29" customWidth="1"/>
    <col min="4" max="4" width="7.140625" style="29" customWidth="1"/>
    <col min="5" max="5" width="9.7109375" style="29" customWidth="1"/>
    <col min="6" max="6" width="10.8515625" style="29" customWidth="1"/>
    <col min="7" max="7" width="10.57421875" style="29" customWidth="1"/>
    <col min="8" max="8" width="11.00390625" style="29" customWidth="1"/>
    <col min="9" max="9" width="12.421875" style="29" customWidth="1"/>
    <col min="10" max="10" width="9.140625" style="29" customWidth="1"/>
    <col min="11" max="11" width="10.421875" style="29" bestFit="1" customWidth="1"/>
    <col min="12" max="12" width="9.28125" style="29" bestFit="1" customWidth="1"/>
    <col min="13" max="16384" width="9.140625" style="29" customWidth="1"/>
  </cols>
  <sheetData>
    <row r="1" spans="1:11" ht="31.5" customHeight="1">
      <c r="A1" s="127" t="s">
        <v>80</v>
      </c>
      <c r="B1" s="127"/>
      <c r="C1" s="127"/>
      <c r="D1" s="127"/>
      <c r="E1" s="127"/>
      <c r="F1" s="127"/>
      <c r="G1" s="127"/>
      <c r="H1" s="127"/>
      <c r="I1" s="127"/>
      <c r="J1" s="83"/>
      <c r="K1" s="83"/>
    </row>
    <row r="2" spans="1:11" ht="21" customHeight="1" thickBot="1">
      <c r="A2" s="128"/>
      <c r="B2" s="128"/>
      <c r="C2" s="128"/>
      <c r="D2" s="128"/>
      <c r="E2" s="128"/>
      <c r="F2" s="128"/>
      <c r="G2" s="128"/>
      <c r="H2" s="128"/>
      <c r="I2" s="128"/>
      <c r="J2" s="83"/>
      <c r="K2" s="83"/>
    </row>
    <row r="3" spans="1:11" s="20" customFormat="1" ht="21.75" thickTop="1">
      <c r="A3" s="84" t="s">
        <v>6</v>
      </c>
      <c r="B3" s="85"/>
      <c r="C3" s="85" t="s">
        <v>100</v>
      </c>
      <c r="D3" s="85"/>
      <c r="E3" s="85"/>
      <c r="F3" s="85"/>
      <c r="G3" s="85"/>
      <c r="H3" s="85"/>
      <c r="I3" s="85"/>
      <c r="J3" s="86"/>
      <c r="K3" s="86"/>
    </row>
    <row r="4" spans="1:11" s="20" customFormat="1" ht="21">
      <c r="A4" s="87" t="s">
        <v>7</v>
      </c>
      <c r="B4" s="88"/>
      <c r="C4" s="88" t="s">
        <v>103</v>
      </c>
      <c r="D4" s="88"/>
      <c r="E4" s="88"/>
      <c r="F4" s="88"/>
      <c r="G4" s="88"/>
      <c r="H4" s="88"/>
      <c r="I4" s="88"/>
      <c r="J4" s="86"/>
      <c r="K4" s="86"/>
    </row>
    <row r="5" spans="1:11" s="20" customFormat="1" ht="21">
      <c r="A5" s="87" t="s">
        <v>8</v>
      </c>
      <c r="B5" s="88"/>
      <c r="C5" s="88" t="s">
        <v>104</v>
      </c>
      <c r="D5" s="88"/>
      <c r="E5" s="88"/>
      <c r="F5" s="88"/>
      <c r="G5" s="88"/>
      <c r="H5" s="88"/>
      <c r="I5" s="88"/>
      <c r="J5" s="86"/>
      <c r="K5" s="86"/>
    </row>
    <row r="6" spans="1:11" s="20" customFormat="1" ht="21">
      <c r="A6" s="89" t="s">
        <v>9</v>
      </c>
      <c r="B6" s="88"/>
      <c r="C6" s="88" t="s">
        <v>105</v>
      </c>
      <c r="D6" s="88"/>
      <c r="E6" s="88"/>
      <c r="F6" s="88"/>
      <c r="G6" s="88"/>
      <c r="H6" s="88"/>
      <c r="I6" s="88"/>
      <c r="J6" s="86"/>
      <c r="K6" s="86"/>
    </row>
    <row r="7" spans="1:11" s="20" customFormat="1" ht="21">
      <c r="A7" s="90"/>
      <c r="B7" s="91"/>
      <c r="C7" s="92" t="s">
        <v>108</v>
      </c>
      <c r="D7" s="88"/>
      <c r="E7" s="88"/>
      <c r="F7" s="125"/>
      <c r="G7" s="88"/>
      <c r="H7" s="125">
        <f>+คำนวณ!B7</f>
        <v>2850</v>
      </c>
      <c r="I7" s="126" t="s">
        <v>102</v>
      </c>
      <c r="J7" s="86"/>
      <c r="K7" s="86"/>
    </row>
    <row r="8" spans="1:11" s="20" customFormat="1" ht="21.75" customHeight="1">
      <c r="A8" s="93" t="s">
        <v>10</v>
      </c>
      <c r="B8" s="91"/>
      <c r="C8" s="129">
        <v>42185</v>
      </c>
      <c r="D8" s="129"/>
      <c r="E8" s="129"/>
      <c r="F8" s="94" t="s">
        <v>11</v>
      </c>
      <c r="G8" s="95" t="s">
        <v>76</v>
      </c>
      <c r="H8" s="91"/>
      <c r="I8" s="91"/>
      <c r="J8" s="86"/>
      <c r="K8" s="86"/>
    </row>
    <row r="9" spans="1:11" s="21" customFormat="1" ht="27.75" customHeight="1">
      <c r="A9" s="130" t="s">
        <v>12</v>
      </c>
      <c r="B9" s="130" t="s">
        <v>13</v>
      </c>
      <c r="C9" s="130" t="s">
        <v>14</v>
      </c>
      <c r="D9" s="130" t="s">
        <v>15</v>
      </c>
      <c r="E9" s="132" t="s">
        <v>16</v>
      </c>
      <c r="F9" s="133"/>
      <c r="G9" s="132" t="s">
        <v>17</v>
      </c>
      <c r="H9" s="133"/>
      <c r="I9" s="134" t="s">
        <v>64</v>
      </c>
      <c r="J9" s="97"/>
      <c r="K9" s="97"/>
    </row>
    <row r="10" spans="1:11" s="21" customFormat="1" ht="21">
      <c r="A10" s="131"/>
      <c r="B10" s="131"/>
      <c r="C10" s="131"/>
      <c r="D10" s="131"/>
      <c r="E10" s="98" t="s">
        <v>18</v>
      </c>
      <c r="F10" s="99" t="s">
        <v>19</v>
      </c>
      <c r="G10" s="96" t="s">
        <v>18</v>
      </c>
      <c r="H10" s="100" t="s">
        <v>19</v>
      </c>
      <c r="I10" s="135"/>
      <c r="J10" s="97"/>
      <c r="K10" s="97"/>
    </row>
    <row r="11" spans="1:11" s="20" customFormat="1" ht="21.75" customHeight="1">
      <c r="A11" s="101">
        <v>1</v>
      </c>
      <c r="B11" s="124" t="s">
        <v>97</v>
      </c>
      <c r="C11" s="102"/>
      <c r="D11" s="103"/>
      <c r="E11" s="104"/>
      <c r="F11" s="105"/>
      <c r="G11" s="102"/>
      <c r="H11" s="106"/>
      <c r="I11" s="106"/>
      <c r="J11" s="86"/>
      <c r="K11" s="86"/>
    </row>
    <row r="12" spans="1:11" s="20" customFormat="1" ht="21">
      <c r="A12" s="103"/>
      <c r="B12" s="107" t="s">
        <v>106</v>
      </c>
      <c r="C12" s="102">
        <f>+คำนวณ!B7</f>
        <v>2850</v>
      </c>
      <c r="D12" s="103" t="s">
        <v>21</v>
      </c>
      <c r="E12" s="108">
        <v>24.5</v>
      </c>
      <c r="F12" s="108">
        <f>C12*E12</f>
        <v>69825</v>
      </c>
      <c r="G12" s="108"/>
      <c r="H12" s="108">
        <f>C12*G12</f>
        <v>0</v>
      </c>
      <c r="I12" s="108">
        <f>F12+H12</f>
        <v>69825</v>
      </c>
      <c r="J12" s="86"/>
      <c r="K12" s="86"/>
    </row>
    <row r="13" spans="1:11" s="20" customFormat="1" ht="21">
      <c r="A13" s="103"/>
      <c r="B13" s="107" t="s">
        <v>101</v>
      </c>
      <c r="C13" s="102">
        <f>+คำนวณ!B9</f>
        <v>14</v>
      </c>
      <c r="D13" s="103" t="s">
        <v>94</v>
      </c>
      <c r="E13" s="108">
        <v>300</v>
      </c>
      <c r="F13" s="108">
        <f>C13*E13</f>
        <v>4200</v>
      </c>
      <c r="G13" s="108"/>
      <c r="H13" s="108">
        <f>C13*G13</f>
        <v>0</v>
      </c>
      <c r="I13" s="108">
        <f>F13+H13</f>
        <v>4200</v>
      </c>
      <c r="J13" s="86"/>
      <c r="K13" s="86"/>
    </row>
    <row r="14" spans="1:11" s="20" customFormat="1" ht="21">
      <c r="A14" s="103"/>
      <c r="B14" s="107"/>
      <c r="C14" s="108"/>
      <c r="D14" s="103"/>
      <c r="E14" s="108"/>
      <c r="F14" s="108"/>
      <c r="G14" s="108"/>
      <c r="H14" s="108"/>
      <c r="I14" s="108"/>
      <c r="J14" s="86"/>
      <c r="K14" s="86"/>
    </row>
    <row r="15" spans="1:11" s="20" customFormat="1" ht="21">
      <c r="A15" s="103"/>
      <c r="B15" s="107"/>
      <c r="C15" s="108"/>
      <c r="D15" s="103"/>
      <c r="E15" s="108"/>
      <c r="F15" s="108"/>
      <c r="G15" s="108"/>
      <c r="H15" s="108"/>
      <c r="I15" s="108"/>
      <c r="J15" s="86"/>
      <c r="K15" s="86"/>
    </row>
    <row r="16" spans="1:11" s="20" customFormat="1" ht="22.5" customHeight="1">
      <c r="A16" s="103"/>
      <c r="B16" s="107"/>
      <c r="C16" s="108"/>
      <c r="D16" s="103"/>
      <c r="E16" s="108"/>
      <c r="F16" s="108"/>
      <c r="G16" s="108"/>
      <c r="H16" s="108"/>
      <c r="I16" s="108"/>
      <c r="J16" s="86"/>
      <c r="K16" s="86"/>
    </row>
    <row r="17" spans="1:11" s="20" customFormat="1" ht="21" customHeight="1">
      <c r="A17" s="103"/>
      <c r="B17" s="107"/>
      <c r="C17" s="108"/>
      <c r="D17" s="103"/>
      <c r="E17" s="108"/>
      <c r="F17" s="108"/>
      <c r="G17" s="108"/>
      <c r="H17" s="108"/>
      <c r="I17" s="108"/>
      <c r="J17" s="86"/>
      <c r="K17" s="109"/>
    </row>
    <row r="18" spans="1:11" s="20" customFormat="1" ht="21">
      <c r="A18" s="103"/>
      <c r="B18" s="107"/>
      <c r="C18" s="108"/>
      <c r="D18" s="103"/>
      <c r="E18" s="110"/>
      <c r="F18" s="108"/>
      <c r="G18" s="110"/>
      <c r="H18" s="108"/>
      <c r="I18" s="108"/>
      <c r="J18" s="86"/>
      <c r="K18" s="109"/>
    </row>
    <row r="19" spans="1:11" s="20" customFormat="1" ht="21">
      <c r="A19" s="103"/>
      <c r="B19" s="107"/>
      <c r="C19" s="108"/>
      <c r="D19" s="103"/>
      <c r="E19" s="110"/>
      <c r="F19" s="108"/>
      <c r="G19" s="110"/>
      <c r="H19" s="108"/>
      <c r="I19" s="108"/>
      <c r="J19" s="86"/>
      <c r="K19" s="109"/>
    </row>
    <row r="20" spans="1:22" s="20" customFormat="1" ht="21">
      <c r="A20" s="103"/>
      <c r="B20" s="107"/>
      <c r="C20" s="108"/>
      <c r="D20" s="103"/>
      <c r="E20" s="110"/>
      <c r="F20" s="108"/>
      <c r="G20" s="110"/>
      <c r="H20" s="108"/>
      <c r="I20" s="108"/>
      <c r="J20" s="86"/>
      <c r="K20" s="86"/>
      <c r="V20" s="20" t="s">
        <v>22</v>
      </c>
    </row>
    <row r="21" spans="1:11" s="20" customFormat="1" ht="21">
      <c r="A21" s="103"/>
      <c r="B21" s="107"/>
      <c r="C21" s="108"/>
      <c r="D21" s="103"/>
      <c r="E21" s="110"/>
      <c r="F21" s="108"/>
      <c r="G21" s="110"/>
      <c r="H21" s="108"/>
      <c r="I21" s="108"/>
      <c r="J21" s="86"/>
      <c r="K21" s="86"/>
    </row>
    <row r="22" spans="1:11" s="20" customFormat="1" ht="21">
      <c r="A22" s="103"/>
      <c r="B22" s="107"/>
      <c r="C22" s="108"/>
      <c r="D22" s="103"/>
      <c r="E22" s="110"/>
      <c r="F22" s="108"/>
      <c r="G22" s="110"/>
      <c r="H22" s="108"/>
      <c r="I22" s="108"/>
      <c r="J22" s="86"/>
      <c r="K22" s="86"/>
    </row>
    <row r="23" spans="1:13" s="20" customFormat="1" ht="21">
      <c r="A23" s="103"/>
      <c r="B23" s="107"/>
      <c r="C23" s="108"/>
      <c r="D23" s="103"/>
      <c r="E23" s="110"/>
      <c r="F23" s="108"/>
      <c r="G23" s="110"/>
      <c r="H23" s="108"/>
      <c r="I23" s="108"/>
      <c r="J23" s="86"/>
      <c r="K23" s="86" t="s">
        <v>24</v>
      </c>
      <c r="L23" s="22">
        <f>SUM(C21:C24)</f>
        <v>0</v>
      </c>
      <c r="M23" s="20" t="s">
        <v>23</v>
      </c>
    </row>
    <row r="24" spans="1:11" s="20" customFormat="1" ht="21">
      <c r="A24" s="103"/>
      <c r="B24" s="107"/>
      <c r="C24" s="108"/>
      <c r="D24" s="103"/>
      <c r="E24" s="110"/>
      <c r="F24" s="108"/>
      <c r="G24" s="110"/>
      <c r="H24" s="108"/>
      <c r="I24" s="108"/>
      <c r="J24" s="86"/>
      <c r="K24" s="86"/>
    </row>
    <row r="25" spans="1:11" s="20" customFormat="1" ht="21">
      <c r="A25" s="103"/>
      <c r="B25" s="107"/>
      <c r="C25" s="108"/>
      <c r="D25" s="103"/>
      <c r="E25" s="110"/>
      <c r="F25" s="108"/>
      <c r="G25" s="110"/>
      <c r="H25" s="108"/>
      <c r="I25" s="108"/>
      <c r="J25" s="86"/>
      <c r="K25" s="86"/>
    </row>
    <row r="26" spans="1:11" s="20" customFormat="1" ht="21">
      <c r="A26" s="103"/>
      <c r="B26" s="107"/>
      <c r="C26" s="108"/>
      <c r="D26" s="103"/>
      <c r="E26" s="108"/>
      <c r="F26" s="108"/>
      <c r="G26" s="108"/>
      <c r="H26" s="108"/>
      <c r="I26" s="108"/>
      <c r="J26" s="86"/>
      <c r="K26" s="86"/>
    </row>
    <row r="27" spans="1:11" s="20" customFormat="1" ht="21">
      <c r="A27" s="103"/>
      <c r="B27" s="107"/>
      <c r="C27" s="108"/>
      <c r="D27" s="103"/>
      <c r="E27" s="108"/>
      <c r="F27" s="108"/>
      <c r="G27" s="108"/>
      <c r="H27" s="108"/>
      <c r="I27" s="108"/>
      <c r="J27" s="86"/>
      <c r="K27" s="86"/>
    </row>
    <row r="28" spans="1:11" s="20" customFormat="1" ht="21">
      <c r="A28" s="103"/>
      <c r="B28" s="107"/>
      <c r="C28" s="108"/>
      <c r="D28" s="103"/>
      <c r="E28" s="108"/>
      <c r="F28" s="108"/>
      <c r="G28" s="108"/>
      <c r="H28" s="108"/>
      <c r="I28" s="108"/>
      <c r="J28" s="86"/>
      <c r="K28" s="86"/>
    </row>
    <row r="29" spans="1:11" s="20" customFormat="1" ht="21">
      <c r="A29" s="103"/>
      <c r="B29" s="107"/>
      <c r="C29" s="108"/>
      <c r="D29" s="103"/>
      <c r="E29" s="108"/>
      <c r="F29" s="108"/>
      <c r="G29" s="108"/>
      <c r="H29" s="108"/>
      <c r="I29" s="108"/>
      <c r="J29" s="86"/>
      <c r="K29" s="86"/>
    </row>
    <row r="30" spans="1:11" s="20" customFormat="1" ht="21">
      <c r="A30" s="103"/>
      <c r="B30" s="107"/>
      <c r="C30" s="108"/>
      <c r="D30" s="103"/>
      <c r="E30" s="108"/>
      <c r="F30" s="108"/>
      <c r="G30" s="108"/>
      <c r="H30" s="108"/>
      <c r="I30" s="108"/>
      <c r="J30" s="86"/>
      <c r="K30" s="86"/>
    </row>
    <row r="31" spans="1:11" s="20" customFormat="1" ht="19.5" customHeight="1" thickBot="1">
      <c r="A31" s="111"/>
      <c r="B31" s="112" t="s">
        <v>26</v>
      </c>
      <c r="C31" s="113"/>
      <c r="D31" s="113"/>
      <c r="E31" s="113"/>
      <c r="F31" s="113"/>
      <c r="G31" s="114"/>
      <c r="H31" s="115"/>
      <c r="I31" s="116">
        <f>SUM(I11:I30)</f>
        <v>74025</v>
      </c>
      <c r="J31" s="86"/>
      <c r="K31" s="86"/>
    </row>
    <row r="32" spans="1:11" s="20" customFormat="1" ht="19.5" customHeight="1" thickTop="1">
      <c r="A32" s="117"/>
      <c r="B32" s="118"/>
      <c r="C32" s="118"/>
      <c r="D32" s="118"/>
      <c r="E32" s="118"/>
      <c r="F32" s="118"/>
      <c r="G32" s="117"/>
      <c r="H32" s="118"/>
      <c r="I32" s="119"/>
      <c r="J32" s="86"/>
      <c r="K32" s="86"/>
    </row>
    <row r="33" spans="1:11" s="20" customFormat="1" ht="19.5" customHeight="1">
      <c r="A33" s="120"/>
      <c r="B33" s="120" t="s">
        <v>27</v>
      </c>
      <c r="C33" s="121" t="s">
        <v>28</v>
      </c>
      <c r="D33" s="121"/>
      <c r="E33" s="121"/>
      <c r="F33" s="86"/>
      <c r="G33" s="120" t="s">
        <v>54</v>
      </c>
      <c r="H33" s="121" t="s">
        <v>28</v>
      </c>
      <c r="I33" s="121"/>
      <c r="J33" s="86"/>
      <c r="K33" s="86"/>
    </row>
    <row r="34" spans="1:11" s="20" customFormat="1" ht="19.5" customHeight="1">
      <c r="A34" s="121"/>
      <c r="B34" s="121"/>
      <c r="C34" s="121" t="s">
        <v>77</v>
      </c>
      <c r="D34" s="121"/>
      <c r="E34" s="121"/>
      <c r="F34" s="86"/>
      <c r="G34" s="121"/>
      <c r="H34" s="121" t="s">
        <v>78</v>
      </c>
      <c r="I34" s="121"/>
      <c r="J34" s="86"/>
      <c r="K34" s="86"/>
    </row>
    <row r="35" spans="1:11" s="20" customFormat="1" ht="19.5" customHeight="1">
      <c r="A35" s="121"/>
      <c r="B35" s="121"/>
      <c r="C35" s="121" t="s">
        <v>29</v>
      </c>
      <c r="D35" s="121"/>
      <c r="E35" s="121"/>
      <c r="F35" s="86"/>
      <c r="G35" s="121"/>
      <c r="H35" s="121" t="s">
        <v>56</v>
      </c>
      <c r="I35" s="121"/>
      <c r="J35" s="86"/>
      <c r="K35" s="86"/>
    </row>
    <row r="36" spans="1:11" s="20" customFormat="1" ht="19.5" customHeight="1">
      <c r="A36" s="117"/>
      <c r="B36" s="120" t="s">
        <v>86</v>
      </c>
      <c r="C36" s="121" t="s">
        <v>28</v>
      </c>
      <c r="D36" s="121"/>
      <c r="E36" s="121"/>
      <c r="F36" s="86"/>
      <c r="G36" s="120" t="s">
        <v>87</v>
      </c>
      <c r="H36" s="121" t="s">
        <v>28</v>
      </c>
      <c r="I36" s="121"/>
      <c r="J36" s="86"/>
      <c r="K36" s="86"/>
    </row>
    <row r="37" spans="1:11" s="20" customFormat="1" ht="19.5" customHeight="1">
      <c r="A37" s="122"/>
      <c r="B37" s="121"/>
      <c r="C37" s="121" t="s">
        <v>88</v>
      </c>
      <c r="D37" s="121"/>
      <c r="E37" s="121"/>
      <c r="F37" s="86"/>
      <c r="G37" s="121"/>
      <c r="H37" s="121" t="s">
        <v>91</v>
      </c>
      <c r="I37" s="121"/>
      <c r="J37" s="86"/>
      <c r="K37" s="86"/>
    </row>
    <row r="38" spans="1:11" s="20" customFormat="1" ht="21">
      <c r="A38" s="122"/>
      <c r="B38" s="121"/>
      <c r="C38" s="121" t="s">
        <v>89</v>
      </c>
      <c r="D38" s="121"/>
      <c r="E38" s="121"/>
      <c r="F38" s="86"/>
      <c r="G38" s="121"/>
      <c r="H38" s="121" t="s">
        <v>90</v>
      </c>
      <c r="I38" s="121"/>
      <c r="J38" s="86"/>
      <c r="K38" s="86"/>
    </row>
    <row r="39" spans="1:11" s="20" customFormat="1" ht="21">
      <c r="A39" s="122"/>
      <c r="B39" s="86"/>
      <c r="C39" s="86"/>
      <c r="D39" s="86"/>
      <c r="E39" s="86"/>
      <c r="F39" s="86"/>
      <c r="G39" s="86"/>
      <c r="H39" s="86"/>
      <c r="I39" s="86"/>
      <c r="J39" s="86"/>
      <c r="K39" s="86"/>
    </row>
    <row r="40" spans="1:11" s="20" customFormat="1" ht="21">
      <c r="A40" s="122"/>
      <c r="B40" s="86"/>
      <c r="C40" s="86"/>
      <c r="D40" s="86"/>
      <c r="E40" s="86"/>
      <c r="F40" s="86"/>
      <c r="G40" s="86"/>
      <c r="H40" s="86"/>
      <c r="I40" s="86"/>
      <c r="J40" s="86"/>
      <c r="K40" s="86"/>
    </row>
    <row r="41" spans="1:11" s="20" customFormat="1" ht="21">
      <c r="A41" s="122"/>
      <c r="B41" s="86"/>
      <c r="C41" s="86"/>
      <c r="D41" s="86"/>
      <c r="E41" s="86"/>
      <c r="F41" s="86"/>
      <c r="G41" s="86"/>
      <c r="H41" s="86"/>
      <c r="I41" s="86"/>
      <c r="J41" s="86"/>
      <c r="K41" s="86"/>
    </row>
    <row r="42" spans="1:11" s="20" customFormat="1" ht="21">
      <c r="A42" s="122"/>
      <c r="B42" s="86"/>
      <c r="C42" s="86"/>
      <c r="D42" s="86"/>
      <c r="E42" s="86"/>
      <c r="F42" s="86"/>
      <c r="G42" s="86"/>
      <c r="H42" s="86"/>
      <c r="I42" s="86"/>
      <c r="J42" s="86"/>
      <c r="K42" s="86"/>
    </row>
    <row r="43" spans="1:11" s="20" customFormat="1" ht="21">
      <c r="A43" s="122"/>
      <c r="B43" s="86"/>
      <c r="C43" s="86"/>
      <c r="D43" s="86"/>
      <c r="E43" s="86"/>
      <c r="F43" s="86"/>
      <c r="G43" s="86"/>
      <c r="H43" s="86"/>
      <c r="I43" s="86"/>
      <c r="J43" s="86"/>
      <c r="K43" s="86"/>
    </row>
    <row r="44" spans="1:11" s="20" customFormat="1" ht="21">
      <c r="A44" s="122"/>
      <c r="B44" s="86"/>
      <c r="C44" s="86"/>
      <c r="D44" s="86"/>
      <c r="E44" s="86"/>
      <c r="F44" s="86"/>
      <c r="G44" s="86"/>
      <c r="H44" s="86"/>
      <c r="I44" s="86"/>
      <c r="J44" s="86"/>
      <c r="K44" s="86"/>
    </row>
    <row r="45" spans="1:11" ht="23.25">
      <c r="A45" s="123"/>
      <c r="B45" s="83"/>
      <c r="C45" s="83"/>
      <c r="D45" s="83"/>
      <c r="E45" s="83"/>
      <c r="F45" s="83"/>
      <c r="G45" s="83"/>
      <c r="H45" s="83"/>
      <c r="I45" s="83"/>
      <c r="J45" s="83"/>
      <c r="K45" s="83"/>
    </row>
    <row r="46" spans="1:11" ht="23.25">
      <c r="A46" s="123"/>
      <c r="B46" s="83"/>
      <c r="C46" s="83"/>
      <c r="D46" s="83"/>
      <c r="E46" s="83"/>
      <c r="F46" s="83"/>
      <c r="G46" s="83"/>
      <c r="H46" s="83"/>
      <c r="I46" s="83"/>
      <c r="J46" s="83"/>
      <c r="K46" s="83"/>
    </row>
  </sheetData>
  <sheetProtection/>
  <mergeCells count="9">
    <mergeCell ref="A1:I2"/>
    <mergeCell ref="C8:E8"/>
    <mergeCell ref="A9:A10"/>
    <mergeCell ref="G9:H9"/>
    <mergeCell ref="I9:I10"/>
    <mergeCell ref="B9:B10"/>
    <mergeCell ref="C9:C10"/>
    <mergeCell ref="D9:D10"/>
    <mergeCell ref="E9:F9"/>
  </mergeCells>
  <printOptions horizontalCentered="1"/>
  <pageMargins left="0" right="0" top="0.5905511811023623" bottom="0.1968503937007874" header="0.31496062992125984" footer="0.31496062992125984"/>
  <pageSetup horizontalDpi="300" verticalDpi="300" orientation="portrait" paperSize="9" scale="95" r:id="rId2"/>
  <headerFooter alignWithMargins="0">
    <oddHeader>&amp;R&amp;"TH SarabunPSK,Bold"&amp;14แบบ ปร.4 แผ่นที่ 1/1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M72"/>
  <sheetViews>
    <sheetView tabSelected="1" zoomScalePageLayoutView="0" workbookViewId="0" topLeftCell="A1">
      <selection activeCell="M16" sqref="M16"/>
    </sheetView>
  </sheetViews>
  <sheetFormatPr defaultColWidth="9.140625" defaultRowHeight="12.75"/>
  <cols>
    <col min="1" max="3" width="9.140625" style="11" customWidth="1"/>
    <col min="4" max="4" width="10.00390625" style="11" customWidth="1"/>
    <col min="5" max="5" width="7.7109375" style="11" customWidth="1"/>
    <col min="6" max="6" width="10.140625" style="11" customWidth="1"/>
    <col min="7" max="7" width="8.140625" style="11" customWidth="1"/>
    <col min="8" max="8" width="10.00390625" style="11" customWidth="1"/>
    <col min="9" max="9" width="9.140625" style="11" customWidth="1"/>
    <col min="10" max="10" width="8.140625" style="11" customWidth="1"/>
    <col min="11" max="11" width="13.00390625" style="11" customWidth="1"/>
    <col min="12" max="12" width="11.00390625" style="11" bestFit="1" customWidth="1"/>
    <col min="13" max="13" width="11.00390625" style="11" customWidth="1"/>
    <col min="14" max="16384" width="9.140625" style="11" customWidth="1"/>
  </cols>
  <sheetData>
    <row r="1" spans="1:12" s="19" customFormat="1" ht="25.5" customHeight="1">
      <c r="A1" s="136" t="s">
        <v>30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1"/>
    </row>
    <row r="2" spans="1:12" s="19" customFormat="1" ht="21" customHeight="1" thickBot="1">
      <c r="A2" s="138"/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1"/>
    </row>
    <row r="3" spans="1:12" s="19" customFormat="1" ht="24" customHeight="1" thickTop="1">
      <c r="A3" s="31" t="s">
        <v>55</v>
      </c>
      <c r="B3" s="31"/>
      <c r="C3" s="32" t="s">
        <v>74</v>
      </c>
      <c r="D3" s="31"/>
      <c r="E3" s="31"/>
      <c r="F3" s="33"/>
      <c r="G3" s="31"/>
      <c r="H3" s="32"/>
      <c r="I3" s="33"/>
      <c r="J3" s="31"/>
      <c r="K3" s="31"/>
      <c r="L3" s="11"/>
    </row>
    <row r="4" spans="1:12" s="19" customFormat="1" ht="21.75">
      <c r="A4" s="34" t="s">
        <v>31</v>
      </c>
      <c r="B4" s="35"/>
      <c r="C4" s="35" t="s">
        <v>32</v>
      </c>
      <c r="D4" s="35"/>
      <c r="E4" s="35"/>
      <c r="F4" s="35"/>
      <c r="G4" s="35"/>
      <c r="H4" s="35"/>
      <c r="I4" s="35"/>
      <c r="J4" s="35"/>
      <c r="K4" s="35"/>
      <c r="L4" s="11"/>
    </row>
    <row r="5" spans="1:12" s="19" customFormat="1" ht="21.75">
      <c r="A5" s="34" t="s">
        <v>7</v>
      </c>
      <c r="B5" s="35"/>
      <c r="C5" s="36" t="str">
        <f>+'ปร.4'!C4</f>
        <v>ก่อสร้างถนนดินสายหนองแวงน้อย ถึงโคกอีเฮียน บ้านโนนทัน หมู่ที่9  </v>
      </c>
      <c r="D5" s="35"/>
      <c r="E5" s="35"/>
      <c r="F5" s="35"/>
      <c r="G5" s="35"/>
      <c r="H5" s="35"/>
      <c r="I5" s="35"/>
      <c r="J5" s="35"/>
      <c r="K5" s="35"/>
      <c r="L5" s="11"/>
    </row>
    <row r="6" spans="1:12" s="19" customFormat="1" ht="21.75">
      <c r="A6" s="34" t="s">
        <v>33</v>
      </c>
      <c r="B6" s="35"/>
      <c r="C6" s="35" t="str">
        <f>C3</f>
        <v>องค์การบริหารส่วนตำบลดอนดั่ง</v>
      </c>
      <c r="D6" s="35"/>
      <c r="E6" s="35"/>
      <c r="F6" s="35"/>
      <c r="G6" s="35"/>
      <c r="H6" s="35"/>
      <c r="I6" s="35"/>
      <c r="J6" s="35"/>
      <c r="K6" s="35"/>
      <c r="L6" s="11"/>
    </row>
    <row r="7" spans="1:12" s="19" customFormat="1" ht="21.75">
      <c r="A7" s="37" t="s">
        <v>8</v>
      </c>
      <c r="B7" s="35"/>
      <c r="C7" s="35" t="str">
        <f>+'ปร.4'!C5</f>
        <v>บ้านโนนทัน หมู่ที่9  ตำบลดอนดั่ง  อำเภอหนองสองห้อง  จังหวัดขอนแก่น</v>
      </c>
      <c r="D7" s="35"/>
      <c r="E7" s="35"/>
      <c r="F7" s="35"/>
      <c r="G7" s="35"/>
      <c r="H7" s="35"/>
      <c r="I7" s="35"/>
      <c r="J7" s="35"/>
      <c r="K7" s="35"/>
      <c r="L7" s="11"/>
    </row>
    <row r="8" spans="1:12" s="19" customFormat="1" ht="21.75">
      <c r="A8" s="34" t="s">
        <v>34</v>
      </c>
      <c r="B8" s="35"/>
      <c r="C8" s="35"/>
      <c r="D8" s="35" t="s">
        <v>75</v>
      </c>
      <c r="E8" s="33"/>
      <c r="F8" s="35"/>
      <c r="G8" s="35"/>
      <c r="H8" s="35"/>
      <c r="I8" s="35"/>
      <c r="J8" s="35"/>
      <c r="K8" s="35"/>
      <c r="L8" s="11"/>
    </row>
    <row r="9" spans="1:12" s="19" customFormat="1" ht="21.75">
      <c r="A9" s="34" t="s">
        <v>11</v>
      </c>
      <c r="B9" s="35"/>
      <c r="C9" s="38" t="s">
        <v>76</v>
      </c>
      <c r="D9" s="35"/>
      <c r="E9" s="35"/>
      <c r="F9" s="35"/>
      <c r="G9" s="35"/>
      <c r="H9" s="35"/>
      <c r="I9" s="35"/>
      <c r="J9" s="35"/>
      <c r="K9" s="35"/>
      <c r="L9" s="11"/>
    </row>
    <row r="10" spans="1:12" s="19" customFormat="1" ht="22.5" thickBot="1">
      <c r="A10" s="34" t="s">
        <v>35</v>
      </c>
      <c r="B10" s="35"/>
      <c r="C10" s="35"/>
      <c r="D10" s="35" t="s">
        <v>14</v>
      </c>
      <c r="E10" s="39">
        <v>1</v>
      </c>
      <c r="F10" s="35" t="s">
        <v>25</v>
      </c>
      <c r="G10" s="40" t="s">
        <v>36</v>
      </c>
      <c r="H10" s="159">
        <f>'ปร.4'!C8</f>
        <v>42185</v>
      </c>
      <c r="I10" s="159"/>
      <c r="J10" s="35"/>
      <c r="K10" s="35"/>
      <c r="L10" s="11"/>
    </row>
    <row r="11" spans="1:12" s="23" customFormat="1" ht="21.75">
      <c r="A11" s="153" t="s">
        <v>12</v>
      </c>
      <c r="B11" s="155" t="s">
        <v>13</v>
      </c>
      <c r="C11" s="147"/>
      <c r="D11" s="148"/>
      <c r="E11" s="157" t="s">
        <v>37</v>
      </c>
      <c r="F11" s="158"/>
      <c r="G11" s="153" t="s">
        <v>38</v>
      </c>
      <c r="H11" s="157" t="s">
        <v>39</v>
      </c>
      <c r="I11" s="158"/>
      <c r="J11" s="147" t="s">
        <v>40</v>
      </c>
      <c r="K11" s="148"/>
      <c r="L11" s="41"/>
    </row>
    <row r="12" spans="1:12" s="23" customFormat="1" ht="22.5" thickBot="1">
      <c r="A12" s="154"/>
      <c r="B12" s="156"/>
      <c r="C12" s="149"/>
      <c r="D12" s="150"/>
      <c r="E12" s="151" t="s">
        <v>41</v>
      </c>
      <c r="F12" s="152"/>
      <c r="G12" s="154"/>
      <c r="H12" s="151" t="s">
        <v>41</v>
      </c>
      <c r="I12" s="152"/>
      <c r="J12" s="149"/>
      <c r="K12" s="150"/>
      <c r="L12" s="41"/>
    </row>
    <row r="13" spans="1:12" s="19" customFormat="1" ht="21.75">
      <c r="A13" s="42">
        <v>1</v>
      </c>
      <c r="B13" s="35" t="s">
        <v>42</v>
      </c>
      <c r="C13" s="35"/>
      <c r="D13" s="43"/>
      <c r="E13" s="143">
        <f>'ปร.4'!I31</f>
        <v>74025</v>
      </c>
      <c r="F13" s="144"/>
      <c r="G13" s="44">
        <v>1.3365</v>
      </c>
      <c r="H13" s="143">
        <f>E13*G13</f>
        <v>98934.4125</v>
      </c>
      <c r="I13" s="144"/>
      <c r="J13" s="45"/>
      <c r="K13" s="43"/>
      <c r="L13" s="11"/>
    </row>
    <row r="14" spans="1:12" s="19" customFormat="1" ht="21.75">
      <c r="A14" s="42"/>
      <c r="B14" s="35" t="s">
        <v>43</v>
      </c>
      <c r="C14" s="35"/>
      <c r="D14" s="43"/>
      <c r="E14" s="162"/>
      <c r="F14" s="163"/>
      <c r="G14" s="46"/>
      <c r="H14" s="143"/>
      <c r="I14" s="144"/>
      <c r="J14" s="45"/>
      <c r="K14" s="43"/>
      <c r="L14" s="11"/>
    </row>
    <row r="15" spans="1:12" s="19" customFormat="1" ht="21.75">
      <c r="A15" s="47"/>
      <c r="B15" s="48" t="s">
        <v>44</v>
      </c>
      <c r="C15" s="35"/>
      <c r="D15" s="43"/>
      <c r="E15" s="160"/>
      <c r="F15" s="161"/>
      <c r="G15" s="49"/>
      <c r="H15" s="143"/>
      <c r="I15" s="144"/>
      <c r="J15" s="45"/>
      <c r="K15" s="43"/>
      <c r="L15" s="11"/>
    </row>
    <row r="16" spans="1:12" s="19" customFormat="1" ht="21.75">
      <c r="A16" s="47"/>
      <c r="B16" s="35" t="s">
        <v>45</v>
      </c>
      <c r="C16" s="39"/>
      <c r="D16" s="43"/>
      <c r="E16" s="143"/>
      <c r="F16" s="144"/>
      <c r="G16" s="49"/>
      <c r="H16" s="143"/>
      <c r="I16" s="144"/>
      <c r="J16" s="45"/>
      <c r="K16" s="43"/>
      <c r="L16" s="11"/>
    </row>
    <row r="17" spans="1:12" s="19" customFormat="1" ht="21.75">
      <c r="A17" s="47"/>
      <c r="B17" s="35" t="s">
        <v>79</v>
      </c>
      <c r="C17" s="50"/>
      <c r="D17" s="43"/>
      <c r="E17" s="143"/>
      <c r="F17" s="144"/>
      <c r="G17" s="49"/>
      <c r="H17" s="143"/>
      <c r="I17" s="144"/>
      <c r="J17" s="45"/>
      <c r="K17" s="43"/>
      <c r="L17" s="11"/>
    </row>
    <row r="18" spans="1:12" s="19" customFormat="1" ht="21.75">
      <c r="A18" s="47"/>
      <c r="B18" s="35" t="s">
        <v>46</v>
      </c>
      <c r="C18" s="35"/>
      <c r="D18" s="43"/>
      <c r="E18" s="143"/>
      <c r="F18" s="144"/>
      <c r="G18" s="49"/>
      <c r="H18" s="143"/>
      <c r="I18" s="144"/>
      <c r="J18" s="45"/>
      <c r="K18" s="43"/>
      <c r="L18" s="11"/>
    </row>
    <row r="19" spans="1:12" s="19" customFormat="1" ht="22.5" thickBot="1">
      <c r="A19" s="51"/>
      <c r="B19" s="52" t="s">
        <v>47</v>
      </c>
      <c r="C19" s="53"/>
      <c r="D19" s="54"/>
      <c r="E19" s="145"/>
      <c r="F19" s="146"/>
      <c r="G19" s="55"/>
      <c r="H19" s="143"/>
      <c r="I19" s="144"/>
      <c r="J19" s="52"/>
      <c r="K19" s="54"/>
      <c r="L19" s="11"/>
    </row>
    <row r="20" spans="1:12" s="23" customFormat="1" ht="21.75">
      <c r="A20" s="56" t="s">
        <v>48</v>
      </c>
      <c r="B20" s="57" t="s">
        <v>49</v>
      </c>
      <c r="C20" s="57"/>
      <c r="D20" s="57"/>
      <c r="E20" s="57"/>
      <c r="F20" s="57"/>
      <c r="G20" s="57"/>
      <c r="H20" s="139">
        <f>SUM(H13:I19)</f>
        <v>98934.4125</v>
      </c>
      <c r="I20" s="140"/>
      <c r="J20" s="58"/>
      <c r="K20" s="59"/>
      <c r="L20" s="41"/>
    </row>
    <row r="21" spans="1:12" s="19" customFormat="1" ht="21.75">
      <c r="A21" s="60"/>
      <c r="B21" s="61" t="s">
        <v>50</v>
      </c>
      <c r="C21" s="62"/>
      <c r="D21" s="62"/>
      <c r="E21" s="62"/>
      <c r="F21" s="62"/>
      <c r="G21" s="62"/>
      <c r="H21" s="141">
        <f>ROUNDDOWN(H20,-3)</f>
        <v>98000</v>
      </c>
      <c r="I21" s="142"/>
      <c r="J21" s="45"/>
      <c r="K21" s="43"/>
      <c r="L21" s="11"/>
    </row>
    <row r="22" spans="1:12" s="19" customFormat="1" ht="21.75">
      <c r="A22" s="63"/>
      <c r="B22" s="64" t="s">
        <v>51</v>
      </c>
      <c r="C22" s="65"/>
      <c r="D22" s="65"/>
      <c r="E22" s="64" t="str">
        <f>_xlfn.BAHTTEXT(H21)</f>
        <v>เก้าหมื่นแปดพันบาทถ้วน</v>
      </c>
      <c r="F22" s="65"/>
      <c r="G22" s="65"/>
      <c r="H22" s="66"/>
      <c r="I22" s="66"/>
      <c r="J22" s="67"/>
      <c r="K22" s="68"/>
      <c r="L22" s="11"/>
    </row>
    <row r="23" spans="1:13" s="19" customFormat="1" ht="21.75">
      <c r="A23" s="33"/>
      <c r="B23" s="69" t="s">
        <v>85</v>
      </c>
      <c r="C23" s="69"/>
      <c r="D23" s="70">
        <f>SUM(คำนวณ!B8)</f>
        <v>2850</v>
      </c>
      <c r="E23" s="69" t="s">
        <v>20</v>
      </c>
      <c r="F23" s="33"/>
      <c r="G23" s="33"/>
      <c r="H23" s="33"/>
      <c r="I23" s="33"/>
      <c r="J23" s="33"/>
      <c r="K23" s="33"/>
      <c r="L23" s="11"/>
      <c r="M23" s="24"/>
    </row>
    <row r="24" spans="1:12" s="19" customFormat="1" ht="21.75">
      <c r="A24" s="33"/>
      <c r="B24" s="69" t="s">
        <v>52</v>
      </c>
      <c r="C24" s="69"/>
      <c r="D24" s="71">
        <f>H21/D23</f>
        <v>34.3859649122807</v>
      </c>
      <c r="E24" s="69" t="s">
        <v>53</v>
      </c>
      <c r="F24" s="33"/>
      <c r="G24" s="33"/>
      <c r="H24" s="33"/>
      <c r="I24" s="33"/>
      <c r="J24" s="33"/>
      <c r="K24" s="33"/>
      <c r="L24" s="11"/>
    </row>
    <row r="25" spans="1:12" s="26" customFormat="1" ht="18.75">
      <c r="A25" s="72"/>
      <c r="B25" s="73"/>
      <c r="C25" s="73"/>
      <c r="D25" s="73"/>
      <c r="E25" s="73"/>
      <c r="F25" s="73"/>
      <c r="G25" s="72" t="s">
        <v>69</v>
      </c>
      <c r="H25" s="73"/>
      <c r="I25" s="73"/>
      <c r="J25" s="73"/>
      <c r="K25" s="74"/>
      <c r="L25" s="74"/>
    </row>
    <row r="26" spans="1:12" s="26" customFormat="1" ht="18.75" customHeight="1">
      <c r="A26" s="75"/>
      <c r="B26" s="76"/>
      <c r="C26" s="73"/>
      <c r="D26" s="73"/>
      <c r="E26" s="73"/>
      <c r="F26" s="73"/>
      <c r="G26" s="75" t="s">
        <v>81</v>
      </c>
      <c r="H26" s="73"/>
      <c r="I26" s="73"/>
      <c r="J26" s="73"/>
      <c r="K26" s="74"/>
      <c r="L26" s="74"/>
    </row>
    <row r="27" spans="1:12" s="26" customFormat="1" ht="18.75" customHeight="1">
      <c r="A27" s="77" t="s">
        <v>57</v>
      </c>
      <c r="B27" s="78"/>
      <c r="C27" s="78"/>
      <c r="D27" s="78"/>
      <c r="E27" s="73"/>
      <c r="F27" s="73"/>
      <c r="G27" s="75" t="s">
        <v>82</v>
      </c>
      <c r="H27" s="73"/>
      <c r="I27" s="73"/>
      <c r="J27" s="73"/>
      <c r="K27" s="74"/>
      <c r="L27" s="74"/>
    </row>
    <row r="28" spans="1:12" s="26" customFormat="1" ht="21.75" customHeight="1">
      <c r="A28" s="75" t="s">
        <v>83</v>
      </c>
      <c r="B28" s="79"/>
      <c r="C28" s="80"/>
      <c r="D28" s="78"/>
      <c r="E28" s="73"/>
      <c r="F28" s="73"/>
      <c r="G28" s="81" t="s">
        <v>66</v>
      </c>
      <c r="H28" s="80"/>
      <c r="I28" s="73"/>
      <c r="J28" s="73"/>
      <c r="K28" s="74"/>
      <c r="L28" s="74"/>
    </row>
    <row r="29" spans="1:12" s="26" customFormat="1" ht="4.5" customHeight="1">
      <c r="A29" s="79"/>
      <c r="B29" s="79"/>
      <c r="C29" s="79" t="s">
        <v>58</v>
      </c>
      <c r="D29" s="78"/>
      <c r="E29" s="78" t="s">
        <v>59</v>
      </c>
      <c r="F29" s="73"/>
      <c r="G29" s="79"/>
      <c r="H29" s="79" t="s">
        <v>58</v>
      </c>
      <c r="I29" s="78"/>
      <c r="J29" s="78" t="s">
        <v>60</v>
      </c>
      <c r="K29" s="74"/>
      <c r="L29" s="74"/>
    </row>
    <row r="30" spans="1:12" s="26" customFormat="1" ht="21.75" customHeight="1">
      <c r="A30" s="73"/>
      <c r="B30" s="79" t="s">
        <v>58</v>
      </c>
      <c r="C30" s="78"/>
      <c r="D30" s="78"/>
      <c r="E30" s="73" t="s">
        <v>61</v>
      </c>
      <c r="F30" s="74"/>
      <c r="G30" s="79" t="s">
        <v>62</v>
      </c>
      <c r="H30" s="74"/>
      <c r="I30" s="74"/>
      <c r="J30" s="80" t="s">
        <v>67</v>
      </c>
      <c r="K30" s="73"/>
      <c r="L30" s="74"/>
    </row>
    <row r="31" spans="1:12" s="26" customFormat="1" ht="18.75">
      <c r="A31" s="78"/>
      <c r="B31" s="78" t="s">
        <v>107</v>
      </c>
      <c r="C31" s="78"/>
      <c r="D31" s="78"/>
      <c r="E31" s="73"/>
      <c r="F31" s="74"/>
      <c r="G31" s="78" t="s">
        <v>71</v>
      </c>
      <c r="H31" s="74"/>
      <c r="I31" s="78"/>
      <c r="J31" s="78"/>
      <c r="K31" s="73"/>
      <c r="L31" s="74"/>
    </row>
    <row r="32" spans="1:12" s="26" customFormat="1" ht="9.75" customHeight="1">
      <c r="A32" s="78"/>
      <c r="B32" s="78"/>
      <c r="C32" s="78"/>
      <c r="D32" s="78"/>
      <c r="E32" s="78"/>
      <c r="F32" s="73"/>
      <c r="G32" s="73"/>
      <c r="H32" s="73"/>
      <c r="I32" s="73"/>
      <c r="J32" s="73"/>
      <c r="K32" s="74"/>
      <c r="L32" s="74"/>
    </row>
    <row r="33" spans="1:12" s="26" customFormat="1" ht="21.75" customHeight="1">
      <c r="A33" s="77" t="s">
        <v>70</v>
      </c>
      <c r="B33" s="78"/>
      <c r="C33" s="78"/>
      <c r="D33" s="78"/>
      <c r="E33" s="73"/>
      <c r="F33" s="72" t="s">
        <v>72</v>
      </c>
      <c r="G33" s="74"/>
      <c r="H33" s="73"/>
      <c r="I33" s="73"/>
      <c r="J33" s="73"/>
      <c r="K33" s="74"/>
      <c r="L33" s="74"/>
    </row>
    <row r="34" spans="1:12" s="26" customFormat="1" ht="21.75" customHeight="1">
      <c r="A34" s="75" t="s">
        <v>84</v>
      </c>
      <c r="B34" s="80"/>
      <c r="C34" s="80"/>
      <c r="D34" s="78"/>
      <c r="E34" s="73"/>
      <c r="F34" s="75" t="s">
        <v>81</v>
      </c>
      <c r="G34" s="74"/>
      <c r="H34" s="73"/>
      <c r="I34" s="73"/>
      <c r="J34" s="73"/>
      <c r="K34" s="74"/>
      <c r="L34" s="74"/>
    </row>
    <row r="35" spans="1:12" s="26" customFormat="1" ht="18.75">
      <c r="A35" s="79"/>
      <c r="B35" s="79" t="s">
        <v>58</v>
      </c>
      <c r="C35" s="78"/>
      <c r="D35" s="78" t="s">
        <v>56</v>
      </c>
      <c r="E35" s="82"/>
      <c r="F35" s="75" t="s">
        <v>82</v>
      </c>
      <c r="G35" s="74"/>
      <c r="H35" s="73"/>
      <c r="I35" s="73"/>
      <c r="J35" s="73"/>
      <c r="K35" s="74"/>
      <c r="L35" s="74"/>
    </row>
    <row r="36" spans="1:12" s="26" customFormat="1" ht="18.75">
      <c r="A36" s="73"/>
      <c r="B36" s="78" t="s">
        <v>68</v>
      </c>
      <c r="C36" s="78"/>
      <c r="D36" s="78"/>
      <c r="E36" s="73"/>
      <c r="F36" s="81" t="s">
        <v>65</v>
      </c>
      <c r="G36" s="74"/>
      <c r="H36" s="80"/>
      <c r="I36" s="73"/>
      <c r="J36" s="73"/>
      <c r="K36" s="74"/>
      <c r="L36" s="74"/>
    </row>
    <row r="37" spans="1:12" s="26" customFormat="1" ht="21.75" customHeight="1">
      <c r="A37" s="72"/>
      <c r="B37" s="73"/>
      <c r="C37" s="73"/>
      <c r="D37" s="73"/>
      <c r="E37" s="73"/>
      <c r="F37" s="73"/>
      <c r="G37" s="79" t="s">
        <v>63</v>
      </c>
      <c r="H37" s="79"/>
      <c r="I37" s="78" t="s">
        <v>73</v>
      </c>
      <c r="J37" s="74"/>
      <c r="K37" s="74"/>
      <c r="L37" s="74"/>
    </row>
    <row r="38" spans="1:12" s="26" customFormat="1" ht="18.75">
      <c r="A38" s="73"/>
      <c r="B38" s="73"/>
      <c r="C38" s="73"/>
      <c r="D38" s="73"/>
      <c r="E38" s="73"/>
      <c r="F38" s="73"/>
      <c r="G38" s="79" t="s">
        <v>92</v>
      </c>
      <c r="H38" s="74"/>
      <c r="I38" s="78"/>
      <c r="J38" s="78"/>
      <c r="K38" s="74"/>
      <c r="L38" s="74"/>
    </row>
    <row r="39" spans="1:12" s="26" customFormat="1" ht="21.75" customHeight="1">
      <c r="A39" s="73"/>
      <c r="B39" s="73"/>
      <c r="C39" s="73"/>
      <c r="D39" s="73"/>
      <c r="E39" s="73"/>
      <c r="F39" s="73"/>
      <c r="G39" s="73"/>
      <c r="H39" s="78"/>
      <c r="I39" s="78"/>
      <c r="J39" s="78"/>
      <c r="K39" s="74"/>
      <c r="L39" s="74"/>
    </row>
    <row r="40" spans="1:12" s="26" customFormat="1" ht="18.75">
      <c r="A40" s="80"/>
      <c r="B40" s="81"/>
      <c r="C40" s="80"/>
      <c r="D40" s="73"/>
      <c r="E40" s="73"/>
      <c r="F40" s="73"/>
      <c r="G40" s="72"/>
      <c r="H40" s="73"/>
      <c r="I40" s="73"/>
      <c r="J40" s="73"/>
      <c r="K40" s="74"/>
      <c r="L40" s="74"/>
    </row>
    <row r="41" spans="1:12" s="26" customFormat="1" ht="18.75">
      <c r="A41" s="73"/>
      <c r="B41" s="79"/>
      <c r="C41" s="78"/>
      <c r="D41" s="79"/>
      <c r="E41" s="79"/>
      <c r="F41" s="74"/>
      <c r="G41" s="79"/>
      <c r="H41" s="73"/>
      <c r="I41" s="73"/>
      <c r="J41" s="73"/>
      <c r="K41" s="74"/>
      <c r="L41" s="74"/>
    </row>
    <row r="42" spans="1:12" s="26" customFormat="1" ht="21.75" customHeight="1">
      <c r="A42" s="73"/>
      <c r="B42" s="78"/>
      <c r="C42" s="78"/>
      <c r="D42" s="78"/>
      <c r="E42" s="73"/>
      <c r="F42" s="74"/>
      <c r="G42" s="75"/>
      <c r="H42" s="73"/>
      <c r="I42" s="73"/>
      <c r="J42" s="73"/>
      <c r="K42" s="74"/>
      <c r="L42" s="74"/>
    </row>
    <row r="43" spans="1:12" s="26" customFormat="1" ht="21.75" customHeight="1">
      <c r="A43" s="74"/>
      <c r="B43" s="74"/>
      <c r="C43" s="74"/>
      <c r="D43" s="74"/>
      <c r="E43" s="74"/>
      <c r="F43" s="74"/>
      <c r="G43" s="81"/>
      <c r="H43" s="80"/>
      <c r="I43" s="73"/>
      <c r="J43" s="73"/>
      <c r="K43" s="74"/>
      <c r="L43" s="74"/>
    </row>
    <row r="44" spans="7:10" s="26" customFormat="1" ht="17.25">
      <c r="G44" s="28"/>
      <c r="H44" s="28"/>
      <c r="I44" s="27"/>
      <c r="J44" s="27"/>
    </row>
    <row r="45" spans="7:10" s="26" customFormat="1" ht="17.25">
      <c r="G45" s="27"/>
      <c r="H45" s="28"/>
      <c r="I45" s="27"/>
      <c r="J45" s="27"/>
    </row>
    <row r="46" spans="7:10" s="26" customFormat="1" ht="21" customHeight="1">
      <c r="G46" s="25"/>
      <c r="H46" s="25"/>
      <c r="I46" s="25"/>
      <c r="J46" s="25"/>
    </row>
    <row r="47" spans="8:11" s="26" customFormat="1" ht="22.5" customHeight="1">
      <c r="H47" s="25"/>
      <c r="I47" s="25"/>
      <c r="J47" s="25"/>
      <c r="K47" s="25"/>
    </row>
    <row r="48" spans="8:11" s="26" customFormat="1" ht="17.25">
      <c r="H48" s="25"/>
      <c r="I48" s="25"/>
      <c r="J48" s="25"/>
      <c r="K48" s="25"/>
    </row>
    <row r="49" spans="8:11" s="26" customFormat="1" ht="17.25">
      <c r="H49" s="25"/>
      <c r="I49" s="25"/>
      <c r="J49" s="25"/>
      <c r="K49" s="25"/>
    </row>
    <row r="50" spans="8:11" s="26" customFormat="1" ht="17.25">
      <c r="H50" s="25"/>
      <c r="I50" s="25"/>
      <c r="J50" s="25"/>
      <c r="K50" s="25"/>
    </row>
    <row r="51" spans="1:11" s="26" customFormat="1" ht="17.25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</row>
    <row r="52" spans="1:11" s="26" customFormat="1" ht="17.25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</row>
    <row r="53" spans="1:11" s="26" customFormat="1" ht="17.25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</row>
    <row r="54" spans="1:11" s="26" customFormat="1" ht="17.25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</row>
    <row r="55" spans="1:11" s="26" customFormat="1" ht="17.25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</row>
    <row r="56" spans="1:11" s="26" customFormat="1" ht="17.25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</row>
    <row r="57" spans="1:11" s="26" customFormat="1" ht="17.25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</row>
    <row r="58" spans="1:11" s="26" customFormat="1" ht="17.25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</row>
    <row r="59" spans="1:11" s="26" customFormat="1" ht="17.25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</row>
    <row r="60" spans="1:11" s="26" customFormat="1" ht="17.25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</row>
    <row r="61" spans="1:11" s="26" customFormat="1" ht="17.25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</row>
    <row r="62" spans="1:11" s="26" customFormat="1" ht="17.25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</row>
    <row r="63" spans="1:11" s="26" customFormat="1" ht="17.25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</row>
    <row r="64" spans="1:11" s="26" customFormat="1" ht="17.25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</row>
    <row r="65" spans="1:11" s="26" customFormat="1" ht="17.25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</row>
    <row r="66" spans="1:11" s="18" customFormat="1" ht="19.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</row>
    <row r="67" spans="1:11" s="18" customFormat="1" ht="19.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</row>
    <row r="68" spans="1:11" s="18" customFormat="1" ht="19.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</row>
    <row r="69" spans="1:11" s="18" customFormat="1" ht="19.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</row>
    <row r="70" spans="1:11" s="18" customFormat="1" ht="19.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</row>
    <row r="71" spans="1:11" s="18" customFormat="1" ht="19.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</row>
    <row r="72" spans="1:11" s="18" customFormat="1" ht="19.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</row>
  </sheetData>
  <sheetProtection/>
  <mergeCells count="26">
    <mergeCell ref="H10:I10"/>
    <mergeCell ref="H11:I11"/>
    <mergeCell ref="H17:I17"/>
    <mergeCell ref="E13:F13"/>
    <mergeCell ref="H13:I13"/>
    <mergeCell ref="E15:F15"/>
    <mergeCell ref="H15:I15"/>
    <mergeCell ref="E14:F14"/>
    <mergeCell ref="H14:I14"/>
    <mergeCell ref="H16:I16"/>
    <mergeCell ref="E12:F12"/>
    <mergeCell ref="H12:I12"/>
    <mergeCell ref="A11:A12"/>
    <mergeCell ref="B11:D12"/>
    <mergeCell ref="E11:F11"/>
    <mergeCell ref="G11:G12"/>
    <mergeCell ref="A1:K2"/>
    <mergeCell ref="H20:I20"/>
    <mergeCell ref="H21:I21"/>
    <mergeCell ref="E18:F18"/>
    <mergeCell ref="H18:I18"/>
    <mergeCell ref="E19:F19"/>
    <mergeCell ref="H19:I19"/>
    <mergeCell ref="E16:F16"/>
    <mergeCell ref="E17:F17"/>
    <mergeCell ref="J11:K12"/>
  </mergeCells>
  <printOptions horizontalCentered="1"/>
  <pageMargins left="0.31496062992125984" right="0.1968503937007874" top="0.4" bottom="0" header="0.19" footer="0"/>
  <pageSetup horizontalDpi="300" verticalDpi="300" orientation="portrait" paperSize="9" scale="95" r:id="rId2"/>
  <headerFooter alignWithMargins="0">
    <oddHeader>&amp;R&amp;"TH SarabunPSK,Bold"&amp;14แบบ ปร.5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nzn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WincoolV4</dc:creator>
  <cp:keywords/>
  <dc:description/>
  <cp:lastModifiedBy>INTEL</cp:lastModifiedBy>
  <cp:lastPrinted>2015-07-10T09:06:33Z</cp:lastPrinted>
  <dcterms:created xsi:type="dcterms:W3CDTF">2009-04-22T04:13:06Z</dcterms:created>
  <dcterms:modified xsi:type="dcterms:W3CDTF">2015-07-10T09:15:50Z</dcterms:modified>
  <cp:category/>
  <cp:version/>
  <cp:contentType/>
  <cp:contentStatus/>
</cp:coreProperties>
</file>